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8735" windowHeight="11700" activeTab="1"/>
  </bookViews>
  <sheets>
    <sheet name="Annuity" sheetId="1" r:id="rId1"/>
    <sheet name="Loan_equal" sheetId="2" r:id="rId2"/>
  </sheets>
  <definedNames/>
  <calcPr fullCalcOnLoad="1"/>
</workbook>
</file>

<file path=xl/comments1.xml><?xml version="1.0" encoding="utf-8"?>
<comments xmlns="http://schemas.openxmlformats.org/spreadsheetml/2006/main">
  <authors>
    <author>HaykMk</author>
  </authors>
  <commentList>
    <comment ref="B6" authorId="0">
      <text>
        <r>
          <rPr>
            <b/>
            <sz val="12"/>
            <color indexed="16"/>
            <rFont val="Calibri"/>
            <family val="2"/>
          </rPr>
          <t>Enter the loan amout in AMD</t>
        </r>
      </text>
    </comment>
    <comment ref="B7" authorId="0">
      <text>
        <r>
          <rPr>
            <b/>
            <sz val="12"/>
            <color indexed="16"/>
            <rFont val="Calibri"/>
            <family val="2"/>
          </rPr>
          <t xml:space="preserve">Enter the annual interest rate of the loan. </t>
        </r>
      </text>
    </comment>
    <comment ref="B8" authorId="0">
      <text>
        <r>
          <rPr>
            <b/>
            <sz val="12"/>
            <color indexed="16"/>
            <rFont val="Calibri"/>
            <family val="2"/>
          </rPr>
          <t xml:space="preserve">Enter the term of the loan in months. </t>
        </r>
      </text>
    </comment>
  </commentList>
</comments>
</file>

<file path=xl/comments2.xml><?xml version="1.0" encoding="utf-8"?>
<comments xmlns="http://schemas.openxmlformats.org/spreadsheetml/2006/main">
  <authors>
    <author>HaykMk</author>
  </authors>
  <commentList>
    <comment ref="B8" authorId="0">
      <text>
        <r>
          <rPr>
            <b/>
            <sz val="12"/>
            <color indexed="16"/>
            <rFont val="Calibri"/>
            <family val="2"/>
          </rPr>
          <t xml:space="preserve">Enter the term of the loan in months. </t>
        </r>
      </text>
    </comment>
    <comment ref="B7" authorId="0">
      <text>
        <r>
          <rPr>
            <b/>
            <sz val="12"/>
            <color indexed="16"/>
            <rFont val="Calibri"/>
            <family val="2"/>
          </rPr>
          <t xml:space="preserve">Enter the annual interest rate of the loan. </t>
        </r>
      </text>
    </comment>
    <comment ref="B6" authorId="0">
      <text>
        <r>
          <rPr>
            <b/>
            <sz val="12"/>
            <color indexed="16"/>
            <rFont val="Calibri"/>
            <family val="2"/>
          </rPr>
          <t>Enter the loan amout in AMD.</t>
        </r>
      </text>
    </comment>
  </commentList>
</comments>
</file>

<file path=xl/sharedStrings.xml><?xml version="1.0" encoding="utf-8"?>
<sst xmlns="http://schemas.openxmlformats.org/spreadsheetml/2006/main" count="58" uniqueCount="33">
  <si>
    <t>Month</t>
  </si>
  <si>
    <t>Payment date</t>
  </si>
  <si>
    <t>Other payments</t>
  </si>
  <si>
    <t>Total payment</t>
  </si>
  <si>
    <t>ACTUAL ANNUAL INTEREST RATE</t>
  </si>
  <si>
    <t>*Other payments represent estimated amounts which are subject to change</t>
  </si>
  <si>
    <t xml:space="preserve">for specific transactions </t>
  </si>
  <si>
    <t>GENERATE LOAN REPAYMENT SCHEDULE</t>
  </si>
  <si>
    <t>Principal amount payment</t>
  </si>
  <si>
    <t>Interest payment</t>
  </si>
  <si>
    <t>LOAN BALANCE</t>
  </si>
  <si>
    <t>ANNUAL INTEREST RATE</t>
  </si>
  <si>
    <t>LOAN AMOUNT (IN AMD)</t>
  </si>
  <si>
    <t>TERM (IN MONTHS)</t>
  </si>
  <si>
    <t xml:space="preserve">               * TOTAL OTHER PAYMENTS, O/W:</t>
  </si>
  <si>
    <t>Sample Calculation of Monthly Loan Annuity Payments Schedule</t>
  </si>
  <si>
    <t xml:space="preserve"> and Effective Interest Rate </t>
  </si>
  <si>
    <t>LOAN START DATE</t>
  </si>
  <si>
    <t>LOAN MATURITY DATE</t>
  </si>
  <si>
    <t>COLLATERAL VALUE (the required minimum value)</t>
  </si>
  <si>
    <t>COLATERAL EVALUATION FEE</t>
  </si>
  <si>
    <t xml:space="preserve">COLATERAL TERMS NOTARY VERIFICATION FEE </t>
  </si>
  <si>
    <t>COLATERAL CERTIFICATE FEE</t>
  </si>
  <si>
    <t xml:space="preserve">TOTAL PRINCIPAL PAYMENT </t>
  </si>
  <si>
    <t>TOTAL INTEREST PAYMENT</t>
  </si>
  <si>
    <t>TOTAL PAYMENT</t>
  </si>
  <si>
    <t>UNIFIED CADASTER CERTIFICATE FEE</t>
  </si>
  <si>
    <t>COLATERAL INSURANCE PAYMENT (from the colateral value)</t>
  </si>
  <si>
    <r>
      <t>ACCIDENT INSURANCE PAYMENT (from the loan balance</t>
    </r>
    <r>
      <rPr>
        <b/>
        <sz val="10.5"/>
        <color indexed="9"/>
        <rFont val="Arial Armenian"/>
        <family val="2"/>
      </rPr>
      <t>)</t>
    </r>
  </si>
  <si>
    <t>Sample Calculation of Monthly Loan Principal Amount Annuity Payments Schedule</t>
  </si>
  <si>
    <t>LOAN COMMISSION FEE (0.5%, min. AMD 50,000)</t>
  </si>
  <si>
    <t>ACCIDENT INSURANCE PAYMENT (from the loan balance)</t>
  </si>
  <si>
    <r>
      <t>LOAN COMMISSION FEE (</t>
    </r>
    <r>
      <rPr>
        <b/>
        <sz val="10.5"/>
        <color indexed="9"/>
        <rFont val="Arial Armenian"/>
        <family val="2"/>
      </rPr>
      <t>0.5%, min. AMD 50,000)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</si>
</sst>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_);_(* \(#,##0\);_(* &quot;-&quot;??_);_(@_)"/>
    <numFmt numFmtId="166" formatCode="0;\-0;;@"/>
    <numFmt numFmtId="167" formatCode="0.0;\-0.0000;;@"/>
    <numFmt numFmtId="168" formatCode="[$-409]dddd\,\ mmmm\ dd\,\ 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.5"/>
      <color indexed="9"/>
      <name val="Arial Armenian"/>
      <family val="2"/>
    </font>
    <font>
      <b/>
      <sz val="12"/>
      <color indexed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0.5"/>
      <color indexed="8"/>
      <name val="Arial Armenian"/>
      <family val="2"/>
    </font>
    <font>
      <b/>
      <sz val="10.5"/>
      <color indexed="36"/>
      <name val="Arial Armenian"/>
      <family val="2"/>
    </font>
    <font>
      <b/>
      <sz val="11"/>
      <color indexed="36"/>
      <name val="Arial Armenian"/>
      <family val="2"/>
    </font>
    <font>
      <b/>
      <sz val="11"/>
      <color indexed="9"/>
      <name val="Arial Armenian"/>
      <family val="2"/>
    </font>
    <font>
      <b/>
      <sz val="15"/>
      <color indexed="8"/>
      <name val="Arial Armenian"/>
      <family val="2"/>
    </font>
    <font>
      <b/>
      <i/>
      <sz val="12"/>
      <color indexed="28"/>
      <name val="Arial Armenian"/>
      <family val="2"/>
    </font>
    <font>
      <b/>
      <sz val="12"/>
      <color indexed="36"/>
      <name val="Arial Armenian"/>
      <family val="2"/>
    </font>
    <font>
      <b/>
      <sz val="18"/>
      <color indexed="36"/>
      <name val="Arial Armenian"/>
      <family val="2"/>
    </font>
    <font>
      <b/>
      <sz val="18"/>
      <color indexed="36"/>
      <name val="Calibri"/>
      <family val="2"/>
    </font>
    <font>
      <b/>
      <sz val="18"/>
      <color indexed="9"/>
      <name val="Arial Armenian"/>
      <family val="2"/>
    </font>
    <font>
      <b/>
      <sz val="22"/>
      <color indexed="36"/>
      <name val="Arial Armeni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b/>
      <sz val="10.5"/>
      <color theme="0"/>
      <name val="Arial Armenian"/>
      <family val="2"/>
    </font>
    <font>
      <sz val="10.5"/>
      <color theme="1"/>
      <name val="Arial Armenian"/>
      <family val="2"/>
    </font>
    <font>
      <b/>
      <sz val="10.5"/>
      <color theme="7" tint="-0.24997000396251678"/>
      <name val="Arial Armenian"/>
      <family val="2"/>
    </font>
    <font>
      <b/>
      <sz val="11"/>
      <color theme="7" tint="-0.24997000396251678"/>
      <name val="Arial Armenian"/>
      <family val="2"/>
    </font>
    <font>
      <b/>
      <sz val="11"/>
      <color theme="0"/>
      <name val="Arial Armenian"/>
      <family val="2"/>
    </font>
    <font>
      <b/>
      <sz val="15"/>
      <color theme="1"/>
      <name val="Arial Armenian"/>
      <family val="2"/>
    </font>
    <font>
      <b/>
      <i/>
      <sz val="12"/>
      <color theme="7" tint="-0.4999699890613556"/>
      <name val="Arial Armenian"/>
      <family val="2"/>
    </font>
    <font>
      <b/>
      <sz val="12"/>
      <color theme="7" tint="-0.24997000396251678"/>
      <name val="Arial Armenian"/>
      <family val="2"/>
    </font>
    <font>
      <b/>
      <sz val="18"/>
      <color theme="7" tint="-0.24997000396251678"/>
      <name val="Arial Armenian"/>
      <family val="2"/>
    </font>
    <font>
      <b/>
      <sz val="18"/>
      <color theme="7" tint="-0.24997000396251678"/>
      <name val="Calibri"/>
      <family val="2"/>
    </font>
    <font>
      <b/>
      <sz val="18"/>
      <color theme="0"/>
      <name val="Arial Armenian"/>
      <family val="2"/>
    </font>
    <font>
      <b/>
      <sz val="22"/>
      <color theme="7" tint="-0.24997000396251678"/>
      <name val="Arial Armenian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</border>
    <border>
      <left style="double">
        <color theme="0" tint="-0.24993999302387238"/>
      </left>
      <right style="double">
        <color theme="0" tint="-0.24993999302387238"/>
      </right>
      <top style="double">
        <color theme="0" tint="-0.24993999302387238"/>
      </top>
      <bottom style="double">
        <color theme="0" tint="-0.24993999302387238"/>
      </bottom>
    </border>
    <border>
      <left style="thin"/>
      <right style="thin"/>
      <top style="double">
        <color theme="0"/>
      </top>
      <bottom style="thin"/>
    </border>
    <border>
      <left style="double">
        <color theme="0" tint="-0.24993999302387238"/>
      </left>
      <right style="double">
        <color theme="0" tint="-0.24993999302387238"/>
      </right>
      <top/>
      <bottom style="double">
        <color theme="0" tint="-0.24993999302387238"/>
      </bottom>
    </border>
    <border>
      <left style="double"/>
      <right style="double">
        <color theme="0" tint="-0.24993999302387238"/>
      </right>
      <top style="double"/>
      <bottom style="double">
        <color theme="0" tint="-0.24993999302387238"/>
      </bottom>
    </border>
    <border>
      <left style="double">
        <color theme="0" tint="-0.24993999302387238"/>
      </left>
      <right style="double"/>
      <top style="double"/>
      <bottom style="double">
        <color theme="0" tint="-0.24993999302387238"/>
      </bottom>
    </border>
    <border>
      <left style="double"/>
      <right style="double">
        <color theme="0" tint="-0.24993999302387238"/>
      </right>
      <top style="double">
        <color theme="0" tint="-0.24993999302387238"/>
      </top>
      <bottom style="double">
        <color theme="0" tint="-0.24993999302387238"/>
      </bottom>
    </border>
    <border>
      <left style="double">
        <color theme="0" tint="-0.24993999302387238"/>
      </left>
      <right style="double"/>
      <top style="double">
        <color theme="0" tint="-0.24993999302387238"/>
      </top>
      <bottom style="double">
        <color theme="0" tint="-0.24993999302387238"/>
      </bottom>
    </border>
    <border>
      <left style="double"/>
      <right style="double">
        <color theme="0" tint="-0.24993999302387238"/>
      </right>
      <top style="double">
        <color theme="0" tint="-0.24993999302387238"/>
      </top>
      <bottom style="double"/>
    </border>
    <border>
      <left style="double">
        <color theme="0" tint="-0.24993999302387238"/>
      </left>
      <right style="double"/>
      <top style="double">
        <color theme="0" tint="-0.24993999302387238"/>
      </top>
      <bottom style="double"/>
    </border>
    <border>
      <left style="double">
        <color theme="0" tint="-0.24993999302387238"/>
      </left>
      <right/>
      <top style="double">
        <color theme="0" tint="-0.24993999302387238"/>
      </top>
      <bottom/>
    </border>
    <border>
      <left/>
      <right style="double">
        <color theme="0" tint="-0.24993999302387238"/>
      </right>
      <top style="double">
        <color theme="0" tint="-0.24993999302387238"/>
      </top>
      <bottom/>
    </border>
    <border>
      <left style="double">
        <color theme="0" tint="-0.24993999302387238"/>
      </left>
      <right style="double">
        <color theme="0" tint="-0.24993999302387238"/>
      </right>
      <top style="double">
        <color theme="0" tint="-0.24993999302387238"/>
      </top>
      <bottom/>
    </border>
    <border>
      <left style="double">
        <color theme="0" tint="-0.24993999302387238"/>
      </left>
      <right style="double">
        <color theme="0" tint="-0.2499399930238723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9" fillId="0" borderId="0" xfId="0" applyFont="1" applyAlignment="1" applyProtection="1">
      <alignment/>
      <protection hidden="1"/>
    </xf>
    <xf numFmtId="3" fontId="50" fillId="0" borderId="0" xfId="0" applyNumberFormat="1" applyFont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/>
      <protection hidden="1"/>
    </xf>
    <xf numFmtId="0" fontId="49" fillId="0" borderId="0" xfId="0" applyFont="1" applyBorder="1" applyAlignment="1" applyProtection="1">
      <alignment horizontal="center"/>
      <protection hidden="1"/>
    </xf>
    <xf numFmtId="0" fontId="49" fillId="0" borderId="0" xfId="0" applyFont="1" applyBorder="1" applyAlignment="1" applyProtection="1">
      <alignment/>
      <protection hidden="1"/>
    </xf>
    <xf numFmtId="0" fontId="51" fillId="33" borderId="10" xfId="0" applyFont="1" applyFill="1" applyBorder="1" applyAlignment="1" applyProtection="1">
      <alignment horizontal="center" vertical="center" wrapText="1"/>
      <protection hidden="1"/>
    </xf>
    <xf numFmtId="0" fontId="51" fillId="33" borderId="11" xfId="0" applyFont="1" applyFill="1" applyBorder="1" applyAlignment="1" applyProtection="1">
      <alignment horizontal="left" vertical="center" wrapText="1"/>
      <protection hidden="1"/>
    </xf>
    <xf numFmtId="4" fontId="52" fillId="0" borderId="0" xfId="0" applyNumberFormat="1" applyFont="1" applyAlignment="1" applyProtection="1">
      <alignment horizontal="center"/>
      <protection hidden="1"/>
    </xf>
    <xf numFmtId="0" fontId="53" fillId="0" borderId="12" xfId="0" applyFont="1" applyBorder="1" applyAlignment="1" applyProtection="1">
      <alignment horizontal="center" vertical="center"/>
      <protection hidden="1"/>
    </xf>
    <xf numFmtId="164" fontId="54" fillId="0" borderId="0" xfId="0" applyNumberFormat="1" applyFont="1" applyBorder="1" applyAlignment="1" applyProtection="1">
      <alignment horizontal="center" vertical="center" wrapText="1"/>
      <protection hidden="1"/>
    </xf>
    <xf numFmtId="166" fontId="54" fillId="0" borderId="0" xfId="0" applyNumberFormat="1" applyFont="1" applyBorder="1" applyAlignment="1" applyProtection="1">
      <alignment horizontal="right" vertical="center"/>
      <protection hidden="1"/>
    </xf>
    <xf numFmtId="0" fontId="54" fillId="0" borderId="0" xfId="0" applyFont="1" applyBorder="1" applyAlignment="1" applyProtection="1">
      <alignment horizontal="right" vertical="center" wrapText="1"/>
      <protection hidden="1"/>
    </xf>
    <xf numFmtId="165" fontId="55" fillId="0" borderId="0" xfId="0" applyNumberFormat="1" applyFont="1" applyBorder="1" applyAlignment="1" applyProtection="1">
      <alignment horizontal="right" vertical="center" wrapText="1"/>
      <protection hidden="1"/>
    </xf>
    <xf numFmtId="9" fontId="52" fillId="0" borderId="0" xfId="57" applyFont="1" applyAlignment="1" applyProtection="1">
      <alignment horizontal="center"/>
      <protection hidden="1"/>
    </xf>
    <xf numFmtId="166" fontId="54" fillId="0" borderId="0" xfId="0" applyNumberFormat="1" applyFont="1" applyBorder="1" applyAlignment="1" applyProtection="1">
      <alignment horizontal="center" vertical="center"/>
      <protection hidden="1"/>
    </xf>
    <xf numFmtId="164" fontId="54" fillId="0" borderId="0" xfId="0" applyNumberFormat="1" applyFont="1" applyBorder="1" applyAlignment="1" applyProtection="1">
      <alignment horizontal="center" vertical="center"/>
      <protection hidden="1"/>
    </xf>
    <xf numFmtId="14" fontId="49" fillId="0" borderId="0" xfId="0" applyNumberFormat="1" applyFont="1" applyAlignment="1" applyProtection="1">
      <alignment/>
      <protection hidden="1"/>
    </xf>
    <xf numFmtId="0" fontId="52" fillId="0" borderId="0" xfId="0" applyFont="1" applyAlignment="1" applyProtection="1">
      <alignment horizontal="center"/>
      <protection hidden="1"/>
    </xf>
    <xf numFmtId="3" fontId="49" fillId="0" borderId="0" xfId="0" applyNumberFormat="1" applyFont="1" applyAlignment="1" applyProtection="1">
      <alignment horizontal="center"/>
      <protection hidden="1"/>
    </xf>
    <xf numFmtId="164" fontId="52" fillId="0" borderId="0" xfId="0" applyNumberFormat="1" applyFont="1" applyAlignment="1" applyProtection="1">
      <alignment horizontal="center"/>
      <protection hidden="1"/>
    </xf>
    <xf numFmtId="10" fontId="56" fillId="0" borderId="0" xfId="0" applyNumberFormat="1" applyFont="1" applyAlignment="1" applyProtection="1">
      <alignment/>
      <protection hidden="1"/>
    </xf>
    <xf numFmtId="0" fontId="57" fillId="0" borderId="0" xfId="0" applyFont="1" applyAlignment="1" applyProtection="1">
      <alignment horizontal="left" vertical="center" wrapText="1"/>
      <protection hidden="1"/>
    </xf>
    <xf numFmtId="3" fontId="57" fillId="0" borderId="0" xfId="0" applyNumberFormat="1" applyFont="1" applyAlignment="1" applyProtection="1">
      <alignment horizontal="right" vertical="center"/>
      <protection hidden="1"/>
    </xf>
    <xf numFmtId="3" fontId="49" fillId="0" borderId="0" xfId="0" applyNumberFormat="1" applyFont="1" applyAlignment="1" applyProtection="1">
      <alignment/>
      <protection hidden="1"/>
    </xf>
    <xf numFmtId="10" fontId="52" fillId="0" borderId="0" xfId="0" applyNumberFormat="1" applyFont="1" applyAlignment="1" applyProtection="1">
      <alignment horizontal="center"/>
      <protection hidden="1"/>
    </xf>
    <xf numFmtId="166" fontId="54" fillId="0" borderId="0" xfId="0" applyNumberFormat="1" applyFont="1" applyBorder="1" applyAlignment="1" applyProtection="1">
      <alignment horizontal="right" vertical="center" wrapText="1"/>
      <protection hidden="1"/>
    </xf>
    <xf numFmtId="0" fontId="51" fillId="34" borderId="10" xfId="0" applyFont="1" applyFill="1" applyBorder="1" applyAlignment="1" applyProtection="1">
      <alignment horizontal="left" vertical="center" wrapText="1"/>
      <protection hidden="1"/>
    </xf>
    <xf numFmtId="0" fontId="52" fillId="0" borderId="0" xfId="0" applyFont="1" applyAlignment="1" applyProtection="1">
      <alignment/>
      <protection hidden="1"/>
    </xf>
    <xf numFmtId="164" fontId="49" fillId="0" borderId="0" xfId="0" applyNumberFormat="1" applyFont="1" applyAlignment="1" applyProtection="1">
      <alignment/>
      <protection hidden="1"/>
    </xf>
    <xf numFmtId="2" fontId="49" fillId="0" borderId="0" xfId="0" applyNumberFormat="1" applyFont="1" applyAlignment="1" applyProtection="1">
      <alignment horizontal="center"/>
      <protection hidden="1"/>
    </xf>
    <xf numFmtId="0" fontId="51" fillId="35" borderId="13" xfId="0" applyFont="1" applyFill="1" applyBorder="1" applyAlignment="1" applyProtection="1">
      <alignment horizontal="left" vertical="center" wrapText="1"/>
      <protection hidden="1"/>
    </xf>
    <xf numFmtId="3" fontId="53" fillId="35" borderId="13" xfId="0" applyNumberFormat="1" applyFont="1" applyFill="1" applyBorder="1" applyAlignment="1" applyProtection="1">
      <alignment horizontal="right" vertical="center"/>
      <protection hidden="1" locked="0"/>
    </xf>
    <xf numFmtId="164" fontId="51" fillId="33" borderId="11" xfId="0" applyNumberFormat="1" applyFont="1" applyFill="1" applyBorder="1" applyAlignment="1" applyProtection="1">
      <alignment horizontal="right" vertical="center" wrapText="1"/>
      <protection hidden="1"/>
    </xf>
    <xf numFmtId="3" fontId="51" fillId="33" borderId="11" xfId="0" applyNumberFormat="1" applyFont="1" applyFill="1" applyBorder="1" applyAlignment="1" applyProtection="1">
      <alignment horizontal="right" vertical="center" wrapText="1"/>
      <protection hidden="1"/>
    </xf>
    <xf numFmtId="10" fontId="51" fillId="33" borderId="11" xfId="57" applyNumberFormat="1" applyFont="1" applyFill="1" applyBorder="1" applyAlignment="1" applyProtection="1">
      <alignment horizontal="right" vertical="center" wrapText="1"/>
      <protection hidden="1"/>
    </xf>
    <xf numFmtId="3" fontId="51" fillId="34" borderId="10" xfId="0" applyNumberFormat="1" applyFont="1" applyFill="1" applyBorder="1" applyAlignment="1" applyProtection="1">
      <alignment horizontal="right" vertical="center" wrapText="1"/>
      <protection hidden="1"/>
    </xf>
    <xf numFmtId="0" fontId="55" fillId="0" borderId="0" xfId="0" applyFont="1" applyBorder="1" applyAlignment="1" applyProtection="1">
      <alignment horizontal="right" vertical="center" wrapText="1"/>
      <protection hidden="1"/>
    </xf>
    <xf numFmtId="0" fontId="58" fillId="36" borderId="14" xfId="0" applyFont="1" applyFill="1" applyBorder="1" applyAlignment="1" applyProtection="1">
      <alignment horizontal="left" vertical="center" wrapText="1"/>
      <protection hidden="1"/>
    </xf>
    <xf numFmtId="3" fontId="58" fillId="36" borderId="15" xfId="0" applyNumberFormat="1" applyFont="1" applyFill="1" applyBorder="1" applyAlignment="1" applyProtection="1">
      <alignment horizontal="right" vertical="center"/>
      <protection hidden="1" locked="0"/>
    </xf>
    <xf numFmtId="0" fontId="58" fillId="36" borderId="16" xfId="0" applyFont="1" applyFill="1" applyBorder="1" applyAlignment="1" applyProtection="1">
      <alignment horizontal="left" vertical="center" wrapText="1"/>
      <protection hidden="1"/>
    </xf>
    <xf numFmtId="9" fontId="58" fillId="36" borderId="17" xfId="57" applyFont="1" applyFill="1" applyBorder="1" applyAlignment="1" applyProtection="1">
      <alignment horizontal="right" vertical="center"/>
      <protection hidden="1" locked="0"/>
    </xf>
    <xf numFmtId="0" fontId="58" fillId="36" borderId="18" xfId="0" applyFont="1" applyFill="1" applyBorder="1" applyAlignment="1" applyProtection="1">
      <alignment horizontal="left" vertical="center" wrapText="1"/>
      <protection hidden="1"/>
    </xf>
    <xf numFmtId="3" fontId="58" fillId="36" borderId="19" xfId="0" applyNumberFormat="1" applyFont="1" applyFill="1" applyBorder="1" applyAlignment="1" applyProtection="1">
      <alignment horizontal="right" vertical="center"/>
      <protection hidden="1" locked="0"/>
    </xf>
    <xf numFmtId="167" fontId="54" fillId="0" borderId="0" xfId="0" applyNumberFormat="1" applyFont="1" applyBorder="1" applyAlignment="1" applyProtection="1">
      <alignment horizontal="right" vertical="center"/>
      <protection hidden="1"/>
    </xf>
    <xf numFmtId="3" fontId="58" fillId="36" borderId="17" xfId="57" applyNumberFormat="1" applyFont="1" applyFill="1" applyBorder="1" applyAlignment="1" applyProtection="1">
      <alignment horizontal="right" vertical="center"/>
      <protection hidden="1" locked="0"/>
    </xf>
    <xf numFmtId="0" fontId="59" fillId="37" borderId="20" xfId="0" applyFont="1" applyFill="1" applyBorder="1" applyAlignment="1" applyProtection="1">
      <alignment horizontal="left" vertical="center"/>
      <protection hidden="1"/>
    </xf>
    <xf numFmtId="0" fontId="60" fillId="37" borderId="21" xfId="0" applyFont="1" applyFill="1" applyBorder="1" applyAlignment="1" applyProtection="1">
      <alignment horizontal="left" vertical="center"/>
      <protection hidden="1"/>
    </xf>
    <xf numFmtId="0" fontId="61" fillId="38" borderId="22" xfId="0" applyFont="1" applyFill="1" applyBorder="1" applyAlignment="1" applyProtection="1">
      <alignment vertical="center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0" fontId="61" fillId="38" borderId="22" xfId="57" applyNumberFormat="1" applyFont="1" applyFill="1" applyBorder="1" applyAlignment="1" applyProtection="1">
      <alignment horizontal="center" vertical="center" wrapText="1"/>
      <protection hidden="1"/>
    </xf>
    <xf numFmtId="0" fontId="33" fillId="0" borderId="23" xfId="0" applyFont="1" applyBorder="1" applyAlignment="1" applyProtection="1">
      <alignment horizontal="center" vertical="center" wrapText="1"/>
      <protection hidden="1"/>
    </xf>
    <xf numFmtId="0" fontId="33" fillId="0" borderId="13" xfId="0" applyFont="1" applyBorder="1" applyAlignment="1" applyProtection="1">
      <alignment horizontal="center" vertical="center" wrapText="1"/>
      <protection hidden="1"/>
    </xf>
    <xf numFmtId="0" fontId="62" fillId="0" borderId="0" xfId="0" applyFont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numFmt numFmtId="166" formatCode="0;\-0;;@"/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numFmt numFmtId="164" formatCode="[$-409]d\-mmm\-yy;@"/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8"/>
  <sheetViews>
    <sheetView showGridLines="0" zoomScale="85" zoomScaleNormal="85" zoomScalePageLayoutView="0" workbookViewId="0" topLeftCell="A1">
      <selection activeCell="A37" sqref="A37"/>
    </sheetView>
  </sheetViews>
  <sheetFormatPr defaultColWidth="9.140625" defaultRowHeight="15"/>
  <cols>
    <col min="1" max="1" width="72.57421875" style="1" customWidth="1"/>
    <col min="2" max="2" width="22.28125" style="3" bestFit="1" customWidth="1"/>
    <col min="3" max="3" width="0.9921875" style="3" customWidth="1"/>
    <col min="4" max="4" width="11.7109375" style="3" customWidth="1"/>
    <col min="5" max="8" width="13.7109375" style="3" customWidth="1"/>
    <col min="9" max="9" width="14.28125" style="1" bestFit="1" customWidth="1"/>
    <col min="10" max="10" width="15.7109375" style="1" customWidth="1"/>
    <col min="11" max="11" width="12.00390625" style="1" customWidth="1"/>
    <col min="12" max="12" width="12.57421875" style="1" customWidth="1"/>
    <col min="13" max="16384" width="9.140625" style="1" customWidth="1"/>
  </cols>
  <sheetData>
    <row r="1" spans="1:10" ht="29.25">
      <c r="A1" s="54" t="s">
        <v>15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9.25">
      <c r="A2" s="54" t="s">
        <v>16</v>
      </c>
      <c r="B2" s="54"/>
      <c r="C2" s="54"/>
      <c r="D2" s="54"/>
      <c r="E2" s="54"/>
      <c r="F2" s="54"/>
      <c r="G2" s="54"/>
      <c r="H2" s="54"/>
      <c r="I2" s="54"/>
      <c r="J2" s="54"/>
    </row>
    <row r="3" ht="14.25"/>
    <row r="4" spans="2:10" ht="15" thickBot="1">
      <c r="B4" s="2" t="e">
        <f>$B$6*($B$7/12*((1+$B$7/12)^$B$8)/(((1+$B$7/12)^$B$8)-1))</f>
        <v>#DIV/0!</v>
      </c>
      <c r="D4" s="4"/>
      <c r="E4" s="4"/>
      <c r="F4" s="4"/>
      <c r="G4" s="4"/>
      <c r="H4" s="4"/>
      <c r="I4" s="5"/>
      <c r="J4" s="5"/>
    </row>
    <row r="5" spans="1:10" ht="39.75" thickBot="1" thickTop="1">
      <c r="A5" s="46" t="s">
        <v>7</v>
      </c>
      <c r="B5" s="47"/>
      <c r="D5" s="6" t="s">
        <v>0</v>
      </c>
      <c r="E5" s="6" t="s">
        <v>1</v>
      </c>
      <c r="F5" s="6" t="s">
        <v>2</v>
      </c>
      <c r="G5" s="6" t="s">
        <v>8</v>
      </c>
      <c r="H5" s="6" t="s">
        <v>9</v>
      </c>
      <c r="I5" s="6" t="s">
        <v>3</v>
      </c>
      <c r="J5" s="6" t="s">
        <v>10</v>
      </c>
    </row>
    <row r="6" spans="1:10" ht="17.25" thickBot="1" thickTop="1">
      <c r="A6" s="38" t="s">
        <v>12</v>
      </c>
      <c r="B6" s="39"/>
      <c r="C6" s="8"/>
      <c r="D6" s="9">
        <v>0</v>
      </c>
      <c r="E6" s="10">
        <f ca="1">+TODAY()</f>
        <v>41260</v>
      </c>
      <c r="F6" s="11">
        <f>IF(D7=0,0,SUM(B14:B18)+B12*0.22%+B6*0.3%)+0.0001</f>
        <v>0.0001</v>
      </c>
      <c r="G6" s="12">
        <v>0.01</v>
      </c>
      <c r="H6" s="37">
        <v>0.01</v>
      </c>
      <c r="I6" s="13">
        <f>IF(D7=0,0,(F6+G6+H6-B6))+0.000001</f>
        <v>1E-06</v>
      </c>
      <c r="J6" s="37">
        <v>1E-05</v>
      </c>
    </row>
    <row r="7" spans="1:14" ht="17.25" thickBot="1" thickTop="1">
      <c r="A7" s="40" t="s">
        <v>11</v>
      </c>
      <c r="B7" s="41"/>
      <c r="C7" s="14"/>
      <c r="D7" s="15">
        <f>+IF(B8=0,0,D6+1)</f>
        <v>0</v>
      </c>
      <c r="E7" s="16">
        <f>IF(D7=0,0,DATE(YEAR(E6),(MONTH(E6)+1),DAY(E6)))</f>
        <v>0</v>
      </c>
      <c r="F7" s="11"/>
      <c r="G7" s="11">
        <f>IF(D7=0,0,B4-H7)</f>
        <v>0</v>
      </c>
      <c r="H7" s="11">
        <f>IF(D7=0,0,B6*B7*(E7-E6)/365)</f>
        <v>0</v>
      </c>
      <c r="I7" s="11">
        <f>IF(D7=0,0,(G7+H7+F7))</f>
        <v>0</v>
      </c>
      <c r="J7" s="11">
        <f>IF(D7=0,0,B6-G7+0.000001)</f>
        <v>0</v>
      </c>
      <c r="M7" s="17"/>
      <c r="N7" s="17"/>
    </row>
    <row r="8" spans="1:12" ht="17.25" thickBot="1" thickTop="1">
      <c r="A8" s="42" t="s">
        <v>13</v>
      </c>
      <c r="B8" s="43"/>
      <c r="C8" s="18"/>
      <c r="D8" s="15">
        <f>IF(D7=0,0,IF($B$8-D7=0,0,(D7+1)))</f>
        <v>0</v>
      </c>
      <c r="E8" s="16">
        <f aca="true" t="shared" si="0" ref="E8:E71">IF(D8=0,0,DATE(YEAR(E7),(MONTH(E7)+1),DAY(E7)))</f>
        <v>0</v>
      </c>
      <c r="F8" s="11"/>
      <c r="G8" s="11">
        <f>IF(D8=$B$8,J7,IF(D8=0,0,$B$4-H8))</f>
        <v>0</v>
      </c>
      <c r="H8" s="11">
        <f>IF(D8=0,0,J7*$B$7*(E8-E7)/365)</f>
        <v>0</v>
      </c>
      <c r="I8" s="11">
        <f>IF(D8=0,0,IF(D8=$B$8,(G8+H8+F8),($B$4+F8)))</f>
        <v>0</v>
      </c>
      <c r="J8" s="11">
        <f>IF(D8=0,0,J7-G8+0.000001)</f>
        <v>0</v>
      </c>
      <c r="K8" s="19"/>
      <c r="L8" s="19"/>
    </row>
    <row r="9" spans="1:10" ht="15.75" thickBot="1" thickTop="1">
      <c r="A9" s="31"/>
      <c r="B9" s="32"/>
      <c r="C9" s="20"/>
      <c r="D9" s="15">
        <f aca="true" t="shared" si="1" ref="D9:D72">IF(D8=0,0,IF($B$8-D8=0,0,(D8+1)))</f>
        <v>0</v>
      </c>
      <c r="E9" s="16">
        <f t="shared" si="0"/>
        <v>0</v>
      </c>
      <c r="F9" s="11"/>
      <c r="G9" s="11">
        <f aca="true" t="shared" si="2" ref="G9:G72">IF(D9=$B$8,J8,IF(D9=0,0,$B$4-H9))</f>
        <v>0</v>
      </c>
      <c r="H9" s="11">
        <f aca="true" t="shared" si="3" ref="H9:H72">IF(D9=0,0,J8*$B$7*(E9-E8)/365)</f>
        <v>0</v>
      </c>
      <c r="I9" s="11">
        <f aca="true" t="shared" si="4" ref="I9:I72">IF(D9=0,0,IF(D9=$B$8,(G9+H9+F9),($B$4+F9)))</f>
        <v>0</v>
      </c>
      <c r="J9" s="11">
        <f aca="true" t="shared" si="5" ref="J9:J72">IF(D9=0,0,J8-G9+0.000001)</f>
        <v>0</v>
      </c>
    </row>
    <row r="10" spans="1:12" ht="20.25" thickBot="1" thickTop="1">
      <c r="A10" s="7" t="s">
        <v>17</v>
      </c>
      <c r="B10" s="33">
        <f ca="1">TODAY()</f>
        <v>41260</v>
      </c>
      <c r="C10" s="20"/>
      <c r="D10" s="15">
        <f t="shared" si="1"/>
        <v>0</v>
      </c>
      <c r="E10" s="16">
        <f t="shared" si="0"/>
        <v>0</v>
      </c>
      <c r="F10" s="11"/>
      <c r="G10" s="11">
        <f t="shared" si="2"/>
        <v>0</v>
      </c>
      <c r="H10" s="11">
        <f t="shared" si="3"/>
        <v>0</v>
      </c>
      <c r="I10" s="11">
        <f t="shared" si="4"/>
        <v>0</v>
      </c>
      <c r="J10" s="11">
        <f t="shared" si="5"/>
        <v>0</v>
      </c>
      <c r="L10" s="21"/>
    </row>
    <row r="11" spans="1:12" ht="15.75" thickBot="1" thickTop="1">
      <c r="A11" s="7" t="s">
        <v>18</v>
      </c>
      <c r="B11" s="33">
        <f>IF(B8="","",DATE(YEAR(B10),(MONTH(B10)+B8),DAY(B10)))</f>
      </c>
      <c r="C11" s="8"/>
      <c r="D11" s="15">
        <f t="shared" si="1"/>
        <v>0</v>
      </c>
      <c r="E11" s="16">
        <f t="shared" si="0"/>
        <v>0</v>
      </c>
      <c r="F11" s="11"/>
      <c r="G11" s="11">
        <f t="shared" si="2"/>
        <v>0</v>
      </c>
      <c r="H11" s="11">
        <f t="shared" si="3"/>
        <v>0</v>
      </c>
      <c r="I11" s="11">
        <f t="shared" si="4"/>
        <v>0</v>
      </c>
      <c r="J11" s="11">
        <f t="shared" si="5"/>
        <v>0</v>
      </c>
      <c r="L11" s="17"/>
    </row>
    <row r="12" spans="1:10" ht="15.75" thickBot="1" thickTop="1">
      <c r="A12" s="7" t="s">
        <v>19</v>
      </c>
      <c r="B12" s="34">
        <f>+B6/0.7</f>
        <v>0</v>
      </c>
      <c r="C12" s="8"/>
      <c r="D12" s="15">
        <f t="shared" si="1"/>
        <v>0</v>
      </c>
      <c r="E12" s="16">
        <f t="shared" si="0"/>
        <v>0</v>
      </c>
      <c r="F12" s="11"/>
      <c r="G12" s="11">
        <f t="shared" si="2"/>
        <v>0</v>
      </c>
      <c r="H12" s="11">
        <f t="shared" si="3"/>
        <v>0</v>
      </c>
      <c r="I12" s="11">
        <f t="shared" si="4"/>
        <v>0</v>
      </c>
      <c r="J12" s="11">
        <f t="shared" si="5"/>
        <v>0</v>
      </c>
    </row>
    <row r="13" spans="1:10" ht="15.75" customHeight="1" thickBot="1" thickTop="1">
      <c r="A13" s="22" t="s">
        <v>14</v>
      </c>
      <c r="B13" s="23">
        <f>SUM(B14:B18)+B12*B19+B6*B20</f>
        <v>172000</v>
      </c>
      <c r="C13" s="8"/>
      <c r="D13" s="15">
        <f t="shared" si="1"/>
        <v>0</v>
      </c>
      <c r="E13" s="16">
        <f t="shared" si="0"/>
        <v>0</v>
      </c>
      <c r="F13" s="11"/>
      <c r="G13" s="11">
        <f t="shared" si="2"/>
        <v>0</v>
      </c>
      <c r="H13" s="11">
        <f t="shared" si="3"/>
        <v>0</v>
      </c>
      <c r="I13" s="11">
        <f t="shared" si="4"/>
        <v>0</v>
      </c>
      <c r="J13" s="11">
        <f t="shared" si="5"/>
        <v>0</v>
      </c>
    </row>
    <row r="14" spans="1:10" ht="15.75" thickBot="1" thickTop="1">
      <c r="A14" s="7" t="s">
        <v>32</v>
      </c>
      <c r="B14" s="34">
        <f>IF((B6*0.5%)&lt;50000,50000,(B6*0.5%))</f>
        <v>50000</v>
      </c>
      <c r="C14" s="8"/>
      <c r="D14" s="15">
        <f t="shared" si="1"/>
        <v>0</v>
      </c>
      <c r="E14" s="16">
        <f t="shared" si="0"/>
        <v>0</v>
      </c>
      <c r="F14" s="11"/>
      <c r="G14" s="11">
        <f t="shared" si="2"/>
        <v>0</v>
      </c>
      <c r="H14" s="11">
        <f t="shared" si="3"/>
        <v>0</v>
      </c>
      <c r="I14" s="11">
        <f t="shared" si="4"/>
        <v>0</v>
      </c>
      <c r="J14" s="11">
        <f t="shared" si="5"/>
        <v>0</v>
      </c>
    </row>
    <row r="15" spans="1:12" ht="20.25" thickBot="1" thickTop="1">
      <c r="A15" s="38" t="s">
        <v>20</v>
      </c>
      <c r="B15" s="39">
        <v>15000</v>
      </c>
      <c r="C15" s="8"/>
      <c r="D15" s="15">
        <f t="shared" si="1"/>
        <v>0</v>
      </c>
      <c r="E15" s="16">
        <f t="shared" si="0"/>
        <v>0</v>
      </c>
      <c r="F15" s="11"/>
      <c r="G15" s="11">
        <f t="shared" si="2"/>
        <v>0</v>
      </c>
      <c r="H15" s="11">
        <f t="shared" si="3"/>
        <v>0</v>
      </c>
      <c r="I15" s="11">
        <f t="shared" si="4"/>
        <v>0</v>
      </c>
      <c r="J15" s="11">
        <f t="shared" si="5"/>
        <v>0</v>
      </c>
      <c r="L15" s="21"/>
    </row>
    <row r="16" spans="1:10" ht="16.5" thickBot="1" thickTop="1">
      <c r="A16" s="40" t="s">
        <v>21</v>
      </c>
      <c r="B16" s="45">
        <v>25000</v>
      </c>
      <c r="C16" s="8"/>
      <c r="D16" s="15">
        <f t="shared" si="1"/>
        <v>0</v>
      </c>
      <c r="E16" s="16">
        <f t="shared" si="0"/>
        <v>0</v>
      </c>
      <c r="F16" s="11"/>
      <c r="G16" s="11">
        <f t="shared" si="2"/>
        <v>0</v>
      </c>
      <c r="H16" s="11">
        <f t="shared" si="3"/>
        <v>0</v>
      </c>
      <c r="I16" s="11">
        <f t="shared" si="4"/>
        <v>0</v>
      </c>
      <c r="J16" s="11">
        <f t="shared" si="5"/>
        <v>0</v>
      </c>
    </row>
    <row r="17" spans="1:11" ht="16.5" thickBot="1" thickTop="1">
      <c r="A17" s="42" t="s">
        <v>22</v>
      </c>
      <c r="B17" s="43">
        <v>72000</v>
      </c>
      <c r="C17" s="8"/>
      <c r="D17" s="15">
        <f t="shared" si="1"/>
        <v>0</v>
      </c>
      <c r="E17" s="16">
        <f t="shared" si="0"/>
        <v>0</v>
      </c>
      <c r="F17" s="11"/>
      <c r="G17" s="11">
        <f t="shared" si="2"/>
        <v>0</v>
      </c>
      <c r="H17" s="11">
        <f t="shared" si="3"/>
        <v>0</v>
      </c>
      <c r="I17" s="11">
        <f t="shared" si="4"/>
        <v>0</v>
      </c>
      <c r="J17" s="11">
        <f t="shared" si="5"/>
        <v>0</v>
      </c>
      <c r="K17" s="24"/>
    </row>
    <row r="18" spans="1:10" ht="15.75" thickBot="1" thickTop="1">
      <c r="A18" s="7" t="s">
        <v>26</v>
      </c>
      <c r="B18" s="34">
        <v>10000</v>
      </c>
      <c r="C18" s="25"/>
      <c r="D18" s="15">
        <f t="shared" si="1"/>
        <v>0</v>
      </c>
      <c r="E18" s="16">
        <f t="shared" si="0"/>
        <v>0</v>
      </c>
      <c r="F18" s="26">
        <f>IF(D18=0,0,$B$12*0.22%+J18*0.3%)</f>
        <v>0</v>
      </c>
      <c r="G18" s="11">
        <f t="shared" si="2"/>
        <v>0</v>
      </c>
      <c r="H18" s="11">
        <f t="shared" si="3"/>
        <v>0</v>
      </c>
      <c r="I18" s="11">
        <f t="shared" si="4"/>
        <v>0</v>
      </c>
      <c r="J18" s="11">
        <f t="shared" si="5"/>
        <v>0</v>
      </c>
    </row>
    <row r="19" spans="1:10" ht="15.75" thickBot="1" thickTop="1">
      <c r="A19" s="7" t="s">
        <v>27</v>
      </c>
      <c r="B19" s="35">
        <v>0.0022</v>
      </c>
      <c r="C19" s="25"/>
      <c r="D19" s="15">
        <f t="shared" si="1"/>
        <v>0</v>
      </c>
      <c r="E19" s="16">
        <f t="shared" si="0"/>
        <v>0</v>
      </c>
      <c r="F19" s="11"/>
      <c r="G19" s="11">
        <f t="shared" si="2"/>
        <v>0</v>
      </c>
      <c r="H19" s="11">
        <f t="shared" si="3"/>
        <v>0</v>
      </c>
      <c r="I19" s="11">
        <f t="shared" si="4"/>
        <v>0</v>
      </c>
      <c r="J19" s="11">
        <f t="shared" si="5"/>
        <v>0</v>
      </c>
    </row>
    <row r="20" spans="1:10" ht="15.75" thickBot="1" thickTop="1">
      <c r="A20" s="7" t="s">
        <v>28</v>
      </c>
      <c r="B20" s="35">
        <v>0.003</v>
      </c>
      <c r="C20" s="18"/>
      <c r="D20" s="15">
        <f t="shared" si="1"/>
        <v>0</v>
      </c>
      <c r="E20" s="16">
        <f t="shared" si="0"/>
        <v>0</v>
      </c>
      <c r="F20" s="11"/>
      <c r="G20" s="11">
        <f t="shared" si="2"/>
        <v>0</v>
      </c>
      <c r="H20" s="11">
        <f t="shared" si="3"/>
        <v>0</v>
      </c>
      <c r="I20" s="11">
        <f t="shared" si="4"/>
        <v>0</v>
      </c>
      <c r="J20" s="11">
        <f t="shared" si="5"/>
        <v>0</v>
      </c>
    </row>
    <row r="21" spans="1:10" ht="15.75" thickBot="1" thickTop="1">
      <c r="A21" s="27" t="s">
        <v>23</v>
      </c>
      <c r="B21" s="36">
        <f>SUM(G7:G246)</f>
        <v>0</v>
      </c>
      <c r="C21" s="18"/>
      <c r="D21" s="15">
        <f t="shared" si="1"/>
        <v>0</v>
      </c>
      <c r="E21" s="16">
        <f t="shared" si="0"/>
        <v>0</v>
      </c>
      <c r="F21" s="11"/>
      <c r="G21" s="11">
        <f t="shared" si="2"/>
        <v>0</v>
      </c>
      <c r="H21" s="11">
        <f t="shared" si="3"/>
        <v>0</v>
      </c>
      <c r="I21" s="11">
        <f t="shared" si="4"/>
        <v>0</v>
      </c>
      <c r="J21" s="11">
        <f t="shared" si="5"/>
        <v>0</v>
      </c>
    </row>
    <row r="22" spans="1:10" ht="15.75" thickBot="1" thickTop="1">
      <c r="A22" s="27" t="s">
        <v>24</v>
      </c>
      <c r="B22" s="36">
        <f>SUM(H7:H246)</f>
        <v>0</v>
      </c>
      <c r="C22" s="18"/>
      <c r="D22" s="15">
        <f t="shared" si="1"/>
        <v>0</v>
      </c>
      <c r="E22" s="16">
        <f t="shared" si="0"/>
        <v>0</v>
      </c>
      <c r="F22" s="11"/>
      <c r="G22" s="11">
        <f t="shared" si="2"/>
        <v>0</v>
      </c>
      <c r="H22" s="11">
        <f t="shared" si="3"/>
        <v>0</v>
      </c>
      <c r="I22" s="11">
        <f t="shared" si="4"/>
        <v>0</v>
      </c>
      <c r="J22" s="11">
        <f t="shared" si="5"/>
        <v>0</v>
      </c>
    </row>
    <row r="23" spans="1:10" ht="15.75" thickBot="1" thickTop="1">
      <c r="A23" s="27" t="s">
        <v>25</v>
      </c>
      <c r="B23" s="36">
        <f>+B21+B22</f>
        <v>0</v>
      </c>
      <c r="C23" s="18"/>
      <c r="D23" s="15">
        <f t="shared" si="1"/>
        <v>0</v>
      </c>
      <c r="E23" s="16">
        <f t="shared" si="0"/>
        <v>0</v>
      </c>
      <c r="F23" s="11"/>
      <c r="G23" s="11">
        <f t="shared" si="2"/>
        <v>0</v>
      </c>
      <c r="H23" s="11">
        <f t="shared" si="3"/>
        <v>0</v>
      </c>
      <c r="I23" s="11">
        <f t="shared" si="4"/>
        <v>0</v>
      </c>
      <c r="J23" s="11">
        <f t="shared" si="5"/>
        <v>0</v>
      </c>
    </row>
    <row r="24" spans="1:10" ht="17.25" customHeight="1" thickBot="1" thickTop="1">
      <c r="A24" s="28"/>
      <c r="B24" s="18"/>
      <c r="C24" s="18"/>
      <c r="D24" s="15">
        <f t="shared" si="1"/>
        <v>0</v>
      </c>
      <c r="E24" s="16">
        <f t="shared" si="0"/>
        <v>0</v>
      </c>
      <c r="F24" s="11"/>
      <c r="G24" s="11">
        <f t="shared" si="2"/>
        <v>0</v>
      </c>
      <c r="H24" s="11">
        <f t="shared" si="3"/>
        <v>0</v>
      </c>
      <c r="I24" s="11">
        <f t="shared" si="4"/>
        <v>0</v>
      </c>
      <c r="J24" s="11">
        <f t="shared" si="5"/>
        <v>0</v>
      </c>
    </row>
    <row r="25" spans="1:10" ht="15" customHeight="1" thickTop="1">
      <c r="A25" s="48" t="s">
        <v>4</v>
      </c>
      <c r="B25" s="51" t="str">
        <f>IF((B6/0.7*B19+B6*B20+SUM(B14:B18))&gt;=B6,"CHANGE THE LOAN AMOUNT",XIRR(I6:I246,E6:E246,0))</f>
        <v>CHANGE THE LOAN AMOUNT</v>
      </c>
      <c r="C25" s="18"/>
      <c r="D25" s="15">
        <f t="shared" si="1"/>
        <v>0</v>
      </c>
      <c r="E25" s="16">
        <f t="shared" si="0"/>
        <v>0</v>
      </c>
      <c r="F25" s="11"/>
      <c r="G25" s="11">
        <f t="shared" si="2"/>
        <v>0</v>
      </c>
      <c r="H25" s="11">
        <f t="shared" si="3"/>
        <v>0</v>
      </c>
      <c r="I25" s="11">
        <f t="shared" si="4"/>
        <v>0</v>
      </c>
      <c r="J25" s="11">
        <f t="shared" si="5"/>
        <v>0</v>
      </c>
    </row>
    <row r="26" spans="1:10" ht="14.25" customHeight="1">
      <c r="A26" s="49"/>
      <c r="B26" s="52"/>
      <c r="C26" s="18"/>
      <c r="D26" s="15">
        <f t="shared" si="1"/>
        <v>0</v>
      </c>
      <c r="E26" s="16">
        <f t="shared" si="0"/>
        <v>0</v>
      </c>
      <c r="F26" s="11"/>
      <c r="G26" s="11">
        <f t="shared" si="2"/>
        <v>0</v>
      </c>
      <c r="H26" s="11">
        <f t="shared" si="3"/>
        <v>0</v>
      </c>
      <c r="I26" s="11">
        <f t="shared" si="4"/>
        <v>0</v>
      </c>
      <c r="J26" s="11">
        <f t="shared" si="5"/>
        <v>0</v>
      </c>
    </row>
    <row r="27" spans="1:10" ht="14.25" customHeight="1">
      <c r="A27" s="49"/>
      <c r="B27" s="52"/>
      <c r="C27" s="18"/>
      <c r="D27" s="15">
        <f t="shared" si="1"/>
        <v>0</v>
      </c>
      <c r="E27" s="16">
        <f t="shared" si="0"/>
        <v>0</v>
      </c>
      <c r="F27" s="11"/>
      <c r="G27" s="11">
        <f t="shared" si="2"/>
        <v>0</v>
      </c>
      <c r="H27" s="11">
        <f t="shared" si="3"/>
        <v>0</v>
      </c>
      <c r="I27" s="11">
        <f t="shared" si="4"/>
        <v>0</v>
      </c>
      <c r="J27" s="11">
        <f t="shared" si="5"/>
        <v>0</v>
      </c>
    </row>
    <row r="28" spans="1:10" ht="14.25" customHeight="1">
      <c r="A28" s="49"/>
      <c r="B28" s="52"/>
      <c r="C28" s="18"/>
      <c r="D28" s="15">
        <f t="shared" si="1"/>
        <v>0</v>
      </c>
      <c r="E28" s="16">
        <f t="shared" si="0"/>
        <v>0</v>
      </c>
      <c r="F28" s="11"/>
      <c r="G28" s="11">
        <f t="shared" si="2"/>
        <v>0</v>
      </c>
      <c r="H28" s="11">
        <f t="shared" si="3"/>
        <v>0</v>
      </c>
      <c r="I28" s="11">
        <f t="shared" si="4"/>
        <v>0</v>
      </c>
      <c r="J28" s="11">
        <f t="shared" si="5"/>
        <v>0</v>
      </c>
    </row>
    <row r="29" spans="1:10" ht="15" customHeight="1" thickBot="1">
      <c r="A29" s="50"/>
      <c r="B29" s="53"/>
      <c r="C29" s="18"/>
      <c r="D29" s="15">
        <f t="shared" si="1"/>
        <v>0</v>
      </c>
      <c r="E29" s="16">
        <f t="shared" si="0"/>
        <v>0</v>
      </c>
      <c r="F29" s="11"/>
      <c r="G29" s="11">
        <f t="shared" si="2"/>
        <v>0</v>
      </c>
      <c r="H29" s="11">
        <f t="shared" si="3"/>
        <v>0</v>
      </c>
      <c r="I29" s="11">
        <f t="shared" si="4"/>
        <v>0</v>
      </c>
      <c r="J29" s="11">
        <f t="shared" si="5"/>
        <v>0</v>
      </c>
    </row>
    <row r="30" spans="1:10" ht="15" thickTop="1">
      <c r="A30" s="28"/>
      <c r="B30" s="18"/>
      <c r="C30" s="18"/>
      <c r="D30" s="15">
        <f t="shared" si="1"/>
        <v>0</v>
      </c>
      <c r="E30" s="16">
        <f t="shared" si="0"/>
        <v>0</v>
      </c>
      <c r="F30" s="26">
        <f>IF(D30=0,0,$B$12*0.22%+J30*0.3%)</f>
        <v>0</v>
      </c>
      <c r="G30" s="11">
        <f t="shared" si="2"/>
        <v>0</v>
      </c>
      <c r="H30" s="11">
        <f t="shared" si="3"/>
        <v>0</v>
      </c>
      <c r="I30" s="11">
        <f t="shared" si="4"/>
        <v>0</v>
      </c>
      <c r="J30" s="11">
        <f t="shared" si="5"/>
        <v>0</v>
      </c>
    </row>
    <row r="31" spans="1:10" ht="14.25">
      <c r="A31" s="28" t="s">
        <v>5</v>
      </c>
      <c r="B31" s="18"/>
      <c r="C31" s="18"/>
      <c r="D31" s="15">
        <f t="shared" si="1"/>
        <v>0</v>
      </c>
      <c r="E31" s="16">
        <f t="shared" si="0"/>
        <v>0</v>
      </c>
      <c r="F31" s="11"/>
      <c r="G31" s="11">
        <f t="shared" si="2"/>
        <v>0</v>
      </c>
      <c r="H31" s="11">
        <f t="shared" si="3"/>
        <v>0</v>
      </c>
      <c r="I31" s="11">
        <f t="shared" si="4"/>
        <v>0</v>
      </c>
      <c r="J31" s="11">
        <f t="shared" si="5"/>
        <v>0</v>
      </c>
    </row>
    <row r="32" spans="1:10" ht="14.25">
      <c r="A32" s="28" t="s">
        <v>6</v>
      </c>
      <c r="B32" s="18"/>
      <c r="C32" s="18"/>
      <c r="D32" s="15">
        <f t="shared" si="1"/>
        <v>0</v>
      </c>
      <c r="E32" s="16">
        <f t="shared" si="0"/>
        <v>0</v>
      </c>
      <c r="F32" s="11"/>
      <c r="G32" s="11">
        <f t="shared" si="2"/>
        <v>0</v>
      </c>
      <c r="H32" s="11">
        <f t="shared" si="3"/>
        <v>0</v>
      </c>
      <c r="I32" s="11">
        <f t="shared" si="4"/>
        <v>0</v>
      </c>
      <c r="J32" s="11">
        <f t="shared" si="5"/>
        <v>0</v>
      </c>
    </row>
    <row r="33" spans="1:10" ht="14.25">
      <c r="A33" s="28"/>
      <c r="B33" s="18"/>
      <c r="C33" s="18"/>
      <c r="D33" s="15">
        <f t="shared" si="1"/>
        <v>0</v>
      </c>
      <c r="E33" s="16">
        <f t="shared" si="0"/>
        <v>0</v>
      </c>
      <c r="F33" s="11"/>
      <c r="G33" s="11">
        <f t="shared" si="2"/>
        <v>0</v>
      </c>
      <c r="H33" s="11">
        <f t="shared" si="3"/>
        <v>0</v>
      </c>
      <c r="I33" s="11">
        <f t="shared" si="4"/>
        <v>0</v>
      </c>
      <c r="J33" s="11">
        <f t="shared" si="5"/>
        <v>0</v>
      </c>
    </row>
    <row r="34" spans="1:10" ht="14.25">
      <c r="A34" s="28"/>
      <c r="B34" s="18"/>
      <c r="C34" s="18"/>
      <c r="D34" s="15">
        <f t="shared" si="1"/>
        <v>0</v>
      </c>
      <c r="E34" s="16">
        <f t="shared" si="0"/>
        <v>0</v>
      </c>
      <c r="F34" s="11"/>
      <c r="G34" s="11">
        <f t="shared" si="2"/>
        <v>0</v>
      </c>
      <c r="H34" s="11">
        <f t="shared" si="3"/>
        <v>0</v>
      </c>
      <c r="I34" s="11">
        <f t="shared" si="4"/>
        <v>0</v>
      </c>
      <c r="J34" s="11">
        <f t="shared" si="5"/>
        <v>0</v>
      </c>
    </row>
    <row r="35" spans="1:10" ht="14.25">
      <c r="A35" s="28"/>
      <c r="B35" s="18"/>
      <c r="C35" s="18"/>
      <c r="D35" s="15">
        <f t="shared" si="1"/>
        <v>0</v>
      </c>
      <c r="E35" s="16">
        <f t="shared" si="0"/>
        <v>0</v>
      </c>
      <c r="F35" s="11"/>
      <c r="G35" s="11">
        <f t="shared" si="2"/>
        <v>0</v>
      </c>
      <c r="H35" s="11">
        <f t="shared" si="3"/>
        <v>0</v>
      </c>
      <c r="I35" s="11">
        <f t="shared" si="4"/>
        <v>0</v>
      </c>
      <c r="J35" s="11">
        <f t="shared" si="5"/>
        <v>0</v>
      </c>
    </row>
    <row r="36" spans="1:10" ht="14.25">
      <c r="A36" s="28"/>
      <c r="B36" s="18"/>
      <c r="C36" s="18"/>
      <c r="D36" s="15">
        <f t="shared" si="1"/>
        <v>0</v>
      </c>
      <c r="E36" s="16">
        <f t="shared" si="0"/>
        <v>0</v>
      </c>
      <c r="F36" s="11"/>
      <c r="G36" s="11">
        <f t="shared" si="2"/>
        <v>0</v>
      </c>
      <c r="H36" s="11">
        <f t="shared" si="3"/>
        <v>0</v>
      </c>
      <c r="I36" s="11">
        <f t="shared" si="4"/>
        <v>0</v>
      </c>
      <c r="J36" s="11">
        <f t="shared" si="5"/>
        <v>0</v>
      </c>
    </row>
    <row r="37" spans="1:10" ht="14.25">
      <c r="A37" s="28"/>
      <c r="B37" s="18"/>
      <c r="C37" s="18"/>
      <c r="D37" s="15">
        <f t="shared" si="1"/>
        <v>0</v>
      </c>
      <c r="E37" s="16">
        <f t="shared" si="0"/>
        <v>0</v>
      </c>
      <c r="F37" s="11"/>
      <c r="G37" s="11">
        <f t="shared" si="2"/>
        <v>0</v>
      </c>
      <c r="H37" s="11">
        <f t="shared" si="3"/>
        <v>0</v>
      </c>
      <c r="I37" s="11">
        <f t="shared" si="4"/>
        <v>0</v>
      </c>
      <c r="J37" s="11">
        <f t="shared" si="5"/>
        <v>0</v>
      </c>
    </row>
    <row r="38" spans="1:10" ht="14.25">
      <c r="A38" s="28"/>
      <c r="B38" s="18"/>
      <c r="C38" s="18"/>
      <c r="D38" s="15">
        <f t="shared" si="1"/>
        <v>0</v>
      </c>
      <c r="E38" s="16">
        <f t="shared" si="0"/>
        <v>0</v>
      </c>
      <c r="F38" s="11"/>
      <c r="G38" s="11">
        <f t="shared" si="2"/>
        <v>0</v>
      </c>
      <c r="H38" s="11">
        <f t="shared" si="3"/>
        <v>0</v>
      </c>
      <c r="I38" s="11">
        <f t="shared" si="4"/>
        <v>0</v>
      </c>
      <c r="J38" s="11">
        <f t="shared" si="5"/>
        <v>0</v>
      </c>
    </row>
    <row r="39" spans="1:10" ht="14.25">
      <c r="A39" s="28"/>
      <c r="B39" s="18"/>
      <c r="C39" s="18"/>
      <c r="D39" s="15">
        <f t="shared" si="1"/>
        <v>0</v>
      </c>
      <c r="E39" s="16">
        <f t="shared" si="0"/>
        <v>0</v>
      </c>
      <c r="F39" s="11"/>
      <c r="G39" s="11">
        <f t="shared" si="2"/>
        <v>0</v>
      </c>
      <c r="H39" s="11">
        <f t="shared" si="3"/>
        <v>0</v>
      </c>
      <c r="I39" s="11">
        <f t="shared" si="4"/>
        <v>0</v>
      </c>
      <c r="J39" s="11">
        <f t="shared" si="5"/>
        <v>0</v>
      </c>
    </row>
    <row r="40" spans="1:10" ht="14.25">
      <c r="A40" s="28"/>
      <c r="B40" s="18"/>
      <c r="C40" s="18"/>
      <c r="D40" s="15">
        <f t="shared" si="1"/>
        <v>0</v>
      </c>
      <c r="E40" s="16">
        <f t="shared" si="0"/>
        <v>0</v>
      </c>
      <c r="F40" s="11"/>
      <c r="G40" s="11">
        <f t="shared" si="2"/>
        <v>0</v>
      </c>
      <c r="H40" s="11">
        <f t="shared" si="3"/>
        <v>0</v>
      </c>
      <c r="I40" s="11">
        <f t="shared" si="4"/>
        <v>0</v>
      </c>
      <c r="J40" s="11">
        <f t="shared" si="5"/>
        <v>0</v>
      </c>
    </row>
    <row r="41" spans="1:10" ht="14.25">
      <c r="A41" s="28"/>
      <c r="B41" s="18"/>
      <c r="C41" s="18"/>
      <c r="D41" s="15">
        <f t="shared" si="1"/>
        <v>0</v>
      </c>
      <c r="E41" s="16">
        <f t="shared" si="0"/>
        <v>0</v>
      </c>
      <c r="F41" s="11"/>
      <c r="G41" s="11">
        <f t="shared" si="2"/>
        <v>0</v>
      </c>
      <c r="H41" s="11">
        <f t="shared" si="3"/>
        <v>0</v>
      </c>
      <c r="I41" s="11">
        <f t="shared" si="4"/>
        <v>0</v>
      </c>
      <c r="J41" s="11">
        <f t="shared" si="5"/>
        <v>0</v>
      </c>
    </row>
    <row r="42" spans="1:10" ht="14.25">
      <c r="A42" s="28"/>
      <c r="B42" s="18"/>
      <c r="C42" s="18"/>
      <c r="D42" s="15">
        <f t="shared" si="1"/>
        <v>0</v>
      </c>
      <c r="E42" s="16">
        <f t="shared" si="0"/>
        <v>0</v>
      </c>
      <c r="F42" s="26">
        <f>IF(D42=0,0,$B$12*0.22%+J42*0.3%)</f>
        <v>0</v>
      </c>
      <c r="G42" s="11">
        <f t="shared" si="2"/>
        <v>0</v>
      </c>
      <c r="H42" s="11">
        <f t="shared" si="3"/>
        <v>0</v>
      </c>
      <c r="I42" s="11">
        <f t="shared" si="4"/>
        <v>0</v>
      </c>
      <c r="J42" s="11">
        <f t="shared" si="5"/>
        <v>0</v>
      </c>
    </row>
    <row r="43" spans="1:10" ht="14.25">
      <c r="A43" s="28"/>
      <c r="B43" s="18"/>
      <c r="D43" s="15">
        <f t="shared" si="1"/>
        <v>0</v>
      </c>
      <c r="E43" s="16">
        <f t="shared" si="0"/>
        <v>0</v>
      </c>
      <c r="F43" s="11"/>
      <c r="G43" s="11">
        <f t="shared" si="2"/>
        <v>0</v>
      </c>
      <c r="H43" s="11">
        <f t="shared" si="3"/>
        <v>0</v>
      </c>
      <c r="I43" s="11">
        <f t="shared" si="4"/>
        <v>0</v>
      </c>
      <c r="J43" s="11">
        <f t="shared" si="5"/>
        <v>0</v>
      </c>
    </row>
    <row r="44" spans="4:10" ht="14.25">
      <c r="D44" s="15">
        <f t="shared" si="1"/>
        <v>0</v>
      </c>
      <c r="E44" s="16">
        <f t="shared" si="0"/>
        <v>0</v>
      </c>
      <c r="F44" s="11"/>
      <c r="G44" s="11">
        <f t="shared" si="2"/>
        <v>0</v>
      </c>
      <c r="H44" s="11">
        <f t="shared" si="3"/>
        <v>0</v>
      </c>
      <c r="I44" s="11">
        <f t="shared" si="4"/>
        <v>0</v>
      </c>
      <c r="J44" s="11">
        <f t="shared" si="5"/>
        <v>0</v>
      </c>
    </row>
    <row r="45" spans="4:10" ht="14.25">
      <c r="D45" s="15">
        <f t="shared" si="1"/>
        <v>0</v>
      </c>
      <c r="E45" s="16">
        <f t="shared" si="0"/>
        <v>0</v>
      </c>
      <c r="F45" s="11"/>
      <c r="G45" s="11">
        <f t="shared" si="2"/>
        <v>0</v>
      </c>
      <c r="H45" s="11">
        <f t="shared" si="3"/>
        <v>0</v>
      </c>
      <c r="I45" s="11">
        <f t="shared" si="4"/>
        <v>0</v>
      </c>
      <c r="J45" s="11">
        <f t="shared" si="5"/>
        <v>0</v>
      </c>
    </row>
    <row r="46" spans="4:10" ht="14.25">
      <c r="D46" s="15">
        <f t="shared" si="1"/>
        <v>0</v>
      </c>
      <c r="E46" s="16">
        <f t="shared" si="0"/>
        <v>0</v>
      </c>
      <c r="F46" s="11"/>
      <c r="G46" s="11">
        <f t="shared" si="2"/>
        <v>0</v>
      </c>
      <c r="H46" s="11">
        <f t="shared" si="3"/>
        <v>0</v>
      </c>
      <c r="I46" s="11">
        <f t="shared" si="4"/>
        <v>0</v>
      </c>
      <c r="J46" s="11">
        <f t="shared" si="5"/>
        <v>0</v>
      </c>
    </row>
    <row r="47" spans="4:10" ht="14.25">
      <c r="D47" s="15">
        <f t="shared" si="1"/>
        <v>0</v>
      </c>
      <c r="E47" s="16">
        <f t="shared" si="0"/>
        <v>0</v>
      </c>
      <c r="F47" s="11"/>
      <c r="G47" s="11">
        <f t="shared" si="2"/>
        <v>0</v>
      </c>
      <c r="H47" s="11">
        <f t="shared" si="3"/>
        <v>0</v>
      </c>
      <c r="I47" s="11">
        <f t="shared" si="4"/>
        <v>0</v>
      </c>
      <c r="J47" s="11">
        <f t="shared" si="5"/>
        <v>0</v>
      </c>
    </row>
    <row r="48" spans="4:10" ht="14.25">
      <c r="D48" s="15">
        <f t="shared" si="1"/>
        <v>0</v>
      </c>
      <c r="E48" s="16">
        <f t="shared" si="0"/>
        <v>0</v>
      </c>
      <c r="F48" s="11"/>
      <c r="G48" s="11">
        <f t="shared" si="2"/>
        <v>0</v>
      </c>
      <c r="H48" s="11">
        <f t="shared" si="3"/>
        <v>0</v>
      </c>
      <c r="I48" s="11">
        <f t="shared" si="4"/>
        <v>0</v>
      </c>
      <c r="J48" s="11">
        <f t="shared" si="5"/>
        <v>0</v>
      </c>
    </row>
    <row r="49" spans="4:10" ht="14.25">
      <c r="D49" s="15">
        <f t="shared" si="1"/>
        <v>0</v>
      </c>
      <c r="E49" s="16">
        <f t="shared" si="0"/>
        <v>0</v>
      </c>
      <c r="F49" s="11"/>
      <c r="G49" s="11">
        <f t="shared" si="2"/>
        <v>0</v>
      </c>
      <c r="H49" s="11">
        <f t="shared" si="3"/>
        <v>0</v>
      </c>
      <c r="I49" s="11">
        <f t="shared" si="4"/>
        <v>0</v>
      </c>
      <c r="J49" s="11">
        <f t="shared" si="5"/>
        <v>0</v>
      </c>
    </row>
    <row r="50" spans="4:10" ht="14.25">
      <c r="D50" s="15">
        <f t="shared" si="1"/>
        <v>0</v>
      </c>
      <c r="E50" s="16">
        <f t="shared" si="0"/>
        <v>0</v>
      </c>
      <c r="F50" s="11"/>
      <c r="G50" s="11">
        <f t="shared" si="2"/>
        <v>0</v>
      </c>
      <c r="H50" s="11">
        <f t="shared" si="3"/>
        <v>0</v>
      </c>
      <c r="I50" s="11">
        <f t="shared" si="4"/>
        <v>0</v>
      </c>
      <c r="J50" s="11">
        <f t="shared" si="5"/>
        <v>0</v>
      </c>
    </row>
    <row r="51" spans="4:10" ht="14.25">
      <c r="D51" s="15">
        <f t="shared" si="1"/>
        <v>0</v>
      </c>
      <c r="E51" s="16">
        <f t="shared" si="0"/>
        <v>0</v>
      </c>
      <c r="F51" s="11"/>
      <c r="G51" s="11">
        <f t="shared" si="2"/>
        <v>0</v>
      </c>
      <c r="H51" s="11">
        <f t="shared" si="3"/>
        <v>0</v>
      </c>
      <c r="I51" s="11">
        <f t="shared" si="4"/>
        <v>0</v>
      </c>
      <c r="J51" s="11">
        <f t="shared" si="5"/>
        <v>0</v>
      </c>
    </row>
    <row r="52" spans="4:10" ht="14.25">
      <c r="D52" s="15">
        <f t="shared" si="1"/>
        <v>0</v>
      </c>
      <c r="E52" s="16">
        <f t="shared" si="0"/>
        <v>0</v>
      </c>
      <c r="F52" s="11"/>
      <c r="G52" s="11">
        <f t="shared" si="2"/>
        <v>0</v>
      </c>
      <c r="H52" s="11">
        <f t="shared" si="3"/>
        <v>0</v>
      </c>
      <c r="I52" s="11">
        <f t="shared" si="4"/>
        <v>0</v>
      </c>
      <c r="J52" s="11">
        <f t="shared" si="5"/>
        <v>0</v>
      </c>
    </row>
    <row r="53" spans="4:10" ht="14.25">
      <c r="D53" s="15">
        <f t="shared" si="1"/>
        <v>0</v>
      </c>
      <c r="E53" s="16">
        <f t="shared" si="0"/>
        <v>0</v>
      </c>
      <c r="F53" s="11"/>
      <c r="G53" s="11">
        <f t="shared" si="2"/>
        <v>0</v>
      </c>
      <c r="H53" s="11">
        <f t="shared" si="3"/>
        <v>0</v>
      </c>
      <c r="I53" s="11">
        <f t="shared" si="4"/>
        <v>0</v>
      </c>
      <c r="J53" s="11">
        <f t="shared" si="5"/>
        <v>0</v>
      </c>
    </row>
    <row r="54" spans="4:10" ht="14.25">
      <c r="D54" s="15">
        <f t="shared" si="1"/>
        <v>0</v>
      </c>
      <c r="E54" s="16">
        <f t="shared" si="0"/>
        <v>0</v>
      </c>
      <c r="F54" s="26">
        <f>IF(D54=0,0,$B$12*0.22%+J54*0.3%)</f>
        <v>0</v>
      </c>
      <c r="G54" s="11">
        <f t="shared" si="2"/>
        <v>0</v>
      </c>
      <c r="H54" s="11">
        <f t="shared" si="3"/>
        <v>0</v>
      </c>
      <c r="I54" s="11">
        <f t="shared" si="4"/>
        <v>0</v>
      </c>
      <c r="J54" s="11">
        <f t="shared" si="5"/>
        <v>0</v>
      </c>
    </row>
    <row r="55" spans="4:10" ht="14.25">
      <c r="D55" s="15">
        <f t="shared" si="1"/>
        <v>0</v>
      </c>
      <c r="E55" s="16">
        <f t="shared" si="0"/>
        <v>0</v>
      </c>
      <c r="F55" s="11"/>
      <c r="G55" s="11">
        <f t="shared" si="2"/>
        <v>0</v>
      </c>
      <c r="H55" s="11">
        <f t="shared" si="3"/>
        <v>0</v>
      </c>
      <c r="I55" s="11">
        <f t="shared" si="4"/>
        <v>0</v>
      </c>
      <c r="J55" s="11">
        <f t="shared" si="5"/>
        <v>0</v>
      </c>
    </row>
    <row r="56" spans="4:10" ht="14.25">
      <c r="D56" s="15">
        <f t="shared" si="1"/>
        <v>0</v>
      </c>
      <c r="E56" s="16">
        <f t="shared" si="0"/>
        <v>0</v>
      </c>
      <c r="F56" s="11"/>
      <c r="G56" s="11">
        <f t="shared" si="2"/>
        <v>0</v>
      </c>
      <c r="H56" s="11">
        <f t="shared" si="3"/>
        <v>0</v>
      </c>
      <c r="I56" s="11">
        <f t="shared" si="4"/>
        <v>0</v>
      </c>
      <c r="J56" s="11">
        <f t="shared" si="5"/>
        <v>0</v>
      </c>
    </row>
    <row r="57" spans="4:10" ht="14.25">
      <c r="D57" s="15">
        <f t="shared" si="1"/>
        <v>0</v>
      </c>
      <c r="E57" s="16">
        <f t="shared" si="0"/>
        <v>0</v>
      </c>
      <c r="F57" s="11"/>
      <c r="G57" s="11">
        <f t="shared" si="2"/>
        <v>0</v>
      </c>
      <c r="H57" s="11">
        <f t="shared" si="3"/>
        <v>0</v>
      </c>
      <c r="I57" s="11">
        <f t="shared" si="4"/>
        <v>0</v>
      </c>
      <c r="J57" s="11">
        <f t="shared" si="5"/>
        <v>0</v>
      </c>
    </row>
    <row r="58" spans="4:10" ht="14.25">
      <c r="D58" s="15">
        <f t="shared" si="1"/>
        <v>0</v>
      </c>
      <c r="E58" s="16">
        <f t="shared" si="0"/>
        <v>0</v>
      </c>
      <c r="F58" s="11"/>
      <c r="G58" s="11">
        <f t="shared" si="2"/>
        <v>0</v>
      </c>
      <c r="H58" s="11">
        <f t="shared" si="3"/>
        <v>0</v>
      </c>
      <c r="I58" s="11">
        <f t="shared" si="4"/>
        <v>0</v>
      </c>
      <c r="J58" s="11">
        <f t="shared" si="5"/>
        <v>0</v>
      </c>
    </row>
    <row r="59" spans="4:10" ht="14.25">
      <c r="D59" s="15">
        <f t="shared" si="1"/>
        <v>0</v>
      </c>
      <c r="E59" s="16">
        <f t="shared" si="0"/>
        <v>0</v>
      </c>
      <c r="F59" s="11"/>
      <c r="G59" s="11">
        <f t="shared" si="2"/>
        <v>0</v>
      </c>
      <c r="H59" s="11">
        <f t="shared" si="3"/>
        <v>0</v>
      </c>
      <c r="I59" s="11">
        <f t="shared" si="4"/>
        <v>0</v>
      </c>
      <c r="J59" s="11">
        <f t="shared" si="5"/>
        <v>0</v>
      </c>
    </row>
    <row r="60" spans="4:10" ht="14.25">
      <c r="D60" s="15">
        <f t="shared" si="1"/>
        <v>0</v>
      </c>
      <c r="E60" s="16">
        <f t="shared" si="0"/>
        <v>0</v>
      </c>
      <c r="F60" s="11"/>
      <c r="G60" s="11">
        <f t="shared" si="2"/>
        <v>0</v>
      </c>
      <c r="H60" s="11">
        <f t="shared" si="3"/>
        <v>0</v>
      </c>
      <c r="I60" s="11">
        <f t="shared" si="4"/>
        <v>0</v>
      </c>
      <c r="J60" s="11">
        <f t="shared" si="5"/>
        <v>0</v>
      </c>
    </row>
    <row r="61" spans="4:10" ht="14.25">
      <c r="D61" s="15">
        <f t="shared" si="1"/>
        <v>0</v>
      </c>
      <c r="E61" s="16">
        <f t="shared" si="0"/>
        <v>0</v>
      </c>
      <c r="F61" s="11"/>
      <c r="G61" s="11">
        <f t="shared" si="2"/>
        <v>0</v>
      </c>
      <c r="H61" s="11">
        <f t="shared" si="3"/>
        <v>0</v>
      </c>
      <c r="I61" s="11">
        <f t="shared" si="4"/>
        <v>0</v>
      </c>
      <c r="J61" s="11">
        <f t="shared" si="5"/>
        <v>0</v>
      </c>
    </row>
    <row r="62" spans="4:10" ht="14.25">
      <c r="D62" s="15">
        <f t="shared" si="1"/>
        <v>0</v>
      </c>
      <c r="E62" s="16">
        <f t="shared" si="0"/>
        <v>0</v>
      </c>
      <c r="F62" s="11"/>
      <c r="G62" s="11">
        <f t="shared" si="2"/>
        <v>0</v>
      </c>
      <c r="H62" s="11">
        <f t="shared" si="3"/>
        <v>0</v>
      </c>
      <c r="I62" s="11">
        <f t="shared" si="4"/>
        <v>0</v>
      </c>
      <c r="J62" s="11">
        <f t="shared" si="5"/>
        <v>0</v>
      </c>
    </row>
    <row r="63" spans="4:10" ht="14.25">
      <c r="D63" s="15">
        <f t="shared" si="1"/>
        <v>0</v>
      </c>
      <c r="E63" s="16">
        <f t="shared" si="0"/>
        <v>0</v>
      </c>
      <c r="F63" s="11"/>
      <c r="G63" s="11">
        <f t="shared" si="2"/>
        <v>0</v>
      </c>
      <c r="H63" s="11">
        <f t="shared" si="3"/>
        <v>0</v>
      </c>
      <c r="I63" s="11">
        <f t="shared" si="4"/>
        <v>0</v>
      </c>
      <c r="J63" s="11">
        <f t="shared" si="5"/>
        <v>0</v>
      </c>
    </row>
    <row r="64" spans="4:10" ht="14.25">
      <c r="D64" s="15">
        <f t="shared" si="1"/>
        <v>0</v>
      </c>
      <c r="E64" s="16">
        <f t="shared" si="0"/>
        <v>0</v>
      </c>
      <c r="F64" s="11"/>
      <c r="G64" s="11">
        <f t="shared" si="2"/>
        <v>0</v>
      </c>
      <c r="H64" s="11">
        <f t="shared" si="3"/>
        <v>0</v>
      </c>
      <c r="I64" s="11">
        <f t="shared" si="4"/>
        <v>0</v>
      </c>
      <c r="J64" s="11">
        <f t="shared" si="5"/>
        <v>0</v>
      </c>
    </row>
    <row r="65" spans="4:10" ht="14.25">
      <c r="D65" s="15">
        <f t="shared" si="1"/>
        <v>0</v>
      </c>
      <c r="E65" s="16">
        <f t="shared" si="0"/>
        <v>0</v>
      </c>
      <c r="F65" s="11"/>
      <c r="G65" s="11">
        <f t="shared" si="2"/>
        <v>0</v>
      </c>
      <c r="H65" s="11">
        <f t="shared" si="3"/>
        <v>0</v>
      </c>
      <c r="I65" s="11">
        <f t="shared" si="4"/>
        <v>0</v>
      </c>
      <c r="J65" s="11">
        <f t="shared" si="5"/>
        <v>0</v>
      </c>
    </row>
    <row r="66" spans="4:10" ht="14.25">
      <c r="D66" s="15">
        <f t="shared" si="1"/>
        <v>0</v>
      </c>
      <c r="E66" s="16">
        <f t="shared" si="0"/>
        <v>0</v>
      </c>
      <c r="F66" s="26">
        <f>IF(D66=0,0,$B$12*0.22%+J66*0.3%)</f>
        <v>0</v>
      </c>
      <c r="G66" s="11">
        <f t="shared" si="2"/>
        <v>0</v>
      </c>
      <c r="H66" s="11">
        <f t="shared" si="3"/>
        <v>0</v>
      </c>
      <c r="I66" s="11">
        <f t="shared" si="4"/>
        <v>0</v>
      </c>
      <c r="J66" s="11">
        <f t="shared" si="5"/>
        <v>0</v>
      </c>
    </row>
    <row r="67" spans="4:10" ht="14.25">
      <c r="D67" s="15">
        <f t="shared" si="1"/>
        <v>0</v>
      </c>
      <c r="E67" s="16">
        <f t="shared" si="0"/>
        <v>0</v>
      </c>
      <c r="F67" s="11"/>
      <c r="G67" s="11">
        <f t="shared" si="2"/>
        <v>0</v>
      </c>
      <c r="H67" s="11">
        <f t="shared" si="3"/>
        <v>0</v>
      </c>
      <c r="I67" s="11">
        <f t="shared" si="4"/>
        <v>0</v>
      </c>
      <c r="J67" s="11">
        <f t="shared" si="5"/>
        <v>0</v>
      </c>
    </row>
    <row r="68" spans="4:10" ht="14.25">
      <c r="D68" s="15">
        <f t="shared" si="1"/>
        <v>0</v>
      </c>
      <c r="E68" s="16">
        <f t="shared" si="0"/>
        <v>0</v>
      </c>
      <c r="F68" s="11"/>
      <c r="G68" s="11">
        <f t="shared" si="2"/>
        <v>0</v>
      </c>
      <c r="H68" s="11">
        <f t="shared" si="3"/>
        <v>0</v>
      </c>
      <c r="I68" s="11">
        <f t="shared" si="4"/>
        <v>0</v>
      </c>
      <c r="J68" s="11">
        <f t="shared" si="5"/>
        <v>0</v>
      </c>
    </row>
    <row r="69" spans="4:10" ht="14.25">
      <c r="D69" s="15">
        <f t="shared" si="1"/>
        <v>0</v>
      </c>
      <c r="E69" s="16">
        <f t="shared" si="0"/>
        <v>0</v>
      </c>
      <c r="F69" s="11"/>
      <c r="G69" s="11">
        <f t="shared" si="2"/>
        <v>0</v>
      </c>
      <c r="H69" s="11">
        <f t="shared" si="3"/>
        <v>0</v>
      </c>
      <c r="I69" s="11">
        <f t="shared" si="4"/>
        <v>0</v>
      </c>
      <c r="J69" s="11">
        <f t="shared" si="5"/>
        <v>0</v>
      </c>
    </row>
    <row r="70" spans="4:10" ht="14.25">
      <c r="D70" s="15">
        <f t="shared" si="1"/>
        <v>0</v>
      </c>
      <c r="E70" s="16">
        <f t="shared" si="0"/>
        <v>0</v>
      </c>
      <c r="F70" s="11"/>
      <c r="G70" s="11">
        <f t="shared" si="2"/>
        <v>0</v>
      </c>
      <c r="H70" s="11">
        <f t="shared" si="3"/>
        <v>0</v>
      </c>
      <c r="I70" s="11">
        <f t="shared" si="4"/>
        <v>0</v>
      </c>
      <c r="J70" s="11">
        <f t="shared" si="5"/>
        <v>0</v>
      </c>
    </row>
    <row r="71" spans="4:10" ht="14.25">
      <c r="D71" s="15">
        <f t="shared" si="1"/>
        <v>0</v>
      </c>
      <c r="E71" s="16">
        <f t="shared" si="0"/>
        <v>0</v>
      </c>
      <c r="F71" s="11"/>
      <c r="G71" s="11">
        <f t="shared" si="2"/>
        <v>0</v>
      </c>
      <c r="H71" s="11">
        <f t="shared" si="3"/>
        <v>0</v>
      </c>
      <c r="I71" s="11">
        <f t="shared" si="4"/>
        <v>0</v>
      </c>
      <c r="J71" s="11">
        <f t="shared" si="5"/>
        <v>0</v>
      </c>
    </row>
    <row r="72" spans="4:10" ht="14.25">
      <c r="D72" s="15">
        <f t="shared" si="1"/>
        <v>0</v>
      </c>
      <c r="E72" s="16">
        <f aca="true" t="shared" si="6" ref="E72:E135">IF(D72=0,0,DATE(YEAR(E71),(MONTH(E71)+1),DAY(E71)))</f>
        <v>0</v>
      </c>
      <c r="F72" s="11"/>
      <c r="G72" s="11">
        <f t="shared" si="2"/>
        <v>0</v>
      </c>
      <c r="H72" s="11">
        <f t="shared" si="3"/>
        <v>0</v>
      </c>
      <c r="I72" s="11">
        <f t="shared" si="4"/>
        <v>0</v>
      </c>
      <c r="J72" s="11">
        <f t="shared" si="5"/>
        <v>0</v>
      </c>
    </row>
    <row r="73" spans="4:10" ht="14.25">
      <c r="D73" s="15">
        <f aca="true" t="shared" si="7" ref="D73:D136">IF(D72=0,0,IF($B$8-D72=0,0,(D72+1)))</f>
        <v>0</v>
      </c>
      <c r="E73" s="16">
        <f t="shared" si="6"/>
        <v>0</v>
      </c>
      <c r="F73" s="11"/>
      <c r="G73" s="11">
        <f aca="true" t="shared" si="8" ref="G73:G136">IF(D73=$B$8,J72,IF(D73=0,0,$B$4-H73))</f>
        <v>0</v>
      </c>
      <c r="H73" s="11">
        <f aca="true" t="shared" si="9" ref="H73:H136">IF(D73=0,0,J72*$B$7*(E73-E72)/365)</f>
        <v>0</v>
      </c>
      <c r="I73" s="11">
        <f aca="true" t="shared" si="10" ref="I73:I136">IF(D73=0,0,IF(D73=$B$8,(G73+H73+F73),($B$4+F73)))</f>
        <v>0</v>
      </c>
      <c r="J73" s="11">
        <f aca="true" t="shared" si="11" ref="J73:J136">IF(D73=0,0,J72-G73+0.000001)</f>
        <v>0</v>
      </c>
    </row>
    <row r="74" spans="4:10" ht="14.25">
      <c r="D74" s="15">
        <f t="shared" si="7"/>
        <v>0</v>
      </c>
      <c r="E74" s="16">
        <f t="shared" si="6"/>
        <v>0</v>
      </c>
      <c r="F74" s="11"/>
      <c r="G74" s="11">
        <f t="shared" si="8"/>
        <v>0</v>
      </c>
      <c r="H74" s="11">
        <f t="shared" si="9"/>
        <v>0</v>
      </c>
      <c r="I74" s="11">
        <f t="shared" si="10"/>
        <v>0</v>
      </c>
      <c r="J74" s="11">
        <f t="shared" si="11"/>
        <v>0</v>
      </c>
    </row>
    <row r="75" spans="4:10" ht="14.25">
      <c r="D75" s="15">
        <f t="shared" si="7"/>
        <v>0</v>
      </c>
      <c r="E75" s="16">
        <f t="shared" si="6"/>
        <v>0</v>
      </c>
      <c r="F75" s="11"/>
      <c r="G75" s="11">
        <f t="shared" si="8"/>
        <v>0</v>
      </c>
      <c r="H75" s="11">
        <f t="shared" si="9"/>
        <v>0</v>
      </c>
      <c r="I75" s="11">
        <f t="shared" si="10"/>
        <v>0</v>
      </c>
      <c r="J75" s="11">
        <f t="shared" si="11"/>
        <v>0</v>
      </c>
    </row>
    <row r="76" spans="4:10" ht="14.25">
      <c r="D76" s="15">
        <f t="shared" si="7"/>
        <v>0</v>
      </c>
      <c r="E76" s="16">
        <f t="shared" si="6"/>
        <v>0</v>
      </c>
      <c r="F76" s="11"/>
      <c r="G76" s="11">
        <f t="shared" si="8"/>
        <v>0</v>
      </c>
      <c r="H76" s="11">
        <f t="shared" si="9"/>
        <v>0</v>
      </c>
      <c r="I76" s="11">
        <f t="shared" si="10"/>
        <v>0</v>
      </c>
      <c r="J76" s="11">
        <f t="shared" si="11"/>
        <v>0</v>
      </c>
    </row>
    <row r="77" spans="4:10" ht="14.25">
      <c r="D77" s="15">
        <f t="shared" si="7"/>
        <v>0</v>
      </c>
      <c r="E77" s="16">
        <f t="shared" si="6"/>
        <v>0</v>
      </c>
      <c r="F77" s="11"/>
      <c r="G77" s="11">
        <f t="shared" si="8"/>
        <v>0</v>
      </c>
      <c r="H77" s="11">
        <f t="shared" si="9"/>
        <v>0</v>
      </c>
      <c r="I77" s="11">
        <f t="shared" si="10"/>
        <v>0</v>
      </c>
      <c r="J77" s="11">
        <f t="shared" si="11"/>
        <v>0</v>
      </c>
    </row>
    <row r="78" spans="4:10" ht="14.25">
      <c r="D78" s="15">
        <f t="shared" si="7"/>
        <v>0</v>
      </c>
      <c r="E78" s="16">
        <f t="shared" si="6"/>
        <v>0</v>
      </c>
      <c r="F78" s="26">
        <f>IF(D78=0,0,$B$12*0.22%+J78*0.3%)</f>
        <v>0</v>
      </c>
      <c r="G78" s="11">
        <f t="shared" si="8"/>
        <v>0</v>
      </c>
      <c r="H78" s="11">
        <f t="shared" si="9"/>
        <v>0</v>
      </c>
      <c r="I78" s="11">
        <f t="shared" si="10"/>
        <v>0</v>
      </c>
      <c r="J78" s="11">
        <f t="shared" si="11"/>
        <v>0</v>
      </c>
    </row>
    <row r="79" spans="4:10" ht="14.25">
      <c r="D79" s="15">
        <f t="shared" si="7"/>
        <v>0</v>
      </c>
      <c r="E79" s="16">
        <f t="shared" si="6"/>
        <v>0</v>
      </c>
      <c r="F79" s="11"/>
      <c r="G79" s="11">
        <f t="shared" si="8"/>
        <v>0</v>
      </c>
      <c r="H79" s="11">
        <f t="shared" si="9"/>
        <v>0</v>
      </c>
      <c r="I79" s="11">
        <f t="shared" si="10"/>
        <v>0</v>
      </c>
      <c r="J79" s="11">
        <f t="shared" si="11"/>
        <v>0</v>
      </c>
    </row>
    <row r="80" spans="4:10" ht="14.25">
      <c r="D80" s="15">
        <f t="shared" si="7"/>
        <v>0</v>
      </c>
      <c r="E80" s="16">
        <f t="shared" si="6"/>
        <v>0</v>
      </c>
      <c r="F80" s="11"/>
      <c r="G80" s="11">
        <f t="shared" si="8"/>
        <v>0</v>
      </c>
      <c r="H80" s="11">
        <f t="shared" si="9"/>
        <v>0</v>
      </c>
      <c r="I80" s="11">
        <f t="shared" si="10"/>
        <v>0</v>
      </c>
      <c r="J80" s="11">
        <f t="shared" si="11"/>
        <v>0</v>
      </c>
    </row>
    <row r="81" spans="4:10" ht="14.25">
      <c r="D81" s="15">
        <f t="shared" si="7"/>
        <v>0</v>
      </c>
      <c r="E81" s="16">
        <f t="shared" si="6"/>
        <v>0</v>
      </c>
      <c r="F81" s="11"/>
      <c r="G81" s="11">
        <f t="shared" si="8"/>
        <v>0</v>
      </c>
      <c r="H81" s="11">
        <f t="shared" si="9"/>
        <v>0</v>
      </c>
      <c r="I81" s="11">
        <f t="shared" si="10"/>
        <v>0</v>
      </c>
      <c r="J81" s="11">
        <f t="shared" si="11"/>
        <v>0</v>
      </c>
    </row>
    <row r="82" spans="4:10" ht="14.25">
      <c r="D82" s="15">
        <f t="shared" si="7"/>
        <v>0</v>
      </c>
      <c r="E82" s="16">
        <f t="shared" si="6"/>
        <v>0</v>
      </c>
      <c r="F82" s="11"/>
      <c r="G82" s="11">
        <f t="shared" si="8"/>
        <v>0</v>
      </c>
      <c r="H82" s="11">
        <f t="shared" si="9"/>
        <v>0</v>
      </c>
      <c r="I82" s="11">
        <f t="shared" si="10"/>
        <v>0</v>
      </c>
      <c r="J82" s="11">
        <f t="shared" si="11"/>
        <v>0</v>
      </c>
    </row>
    <row r="83" spans="4:10" ht="14.25">
      <c r="D83" s="15">
        <f t="shared" si="7"/>
        <v>0</v>
      </c>
      <c r="E83" s="16">
        <f t="shared" si="6"/>
        <v>0</v>
      </c>
      <c r="F83" s="11"/>
      <c r="G83" s="11">
        <f t="shared" si="8"/>
        <v>0</v>
      </c>
      <c r="H83" s="11">
        <f t="shared" si="9"/>
        <v>0</v>
      </c>
      <c r="I83" s="11">
        <f t="shared" si="10"/>
        <v>0</v>
      </c>
      <c r="J83" s="11">
        <f t="shared" si="11"/>
        <v>0</v>
      </c>
    </row>
    <row r="84" spans="4:10" ht="14.25">
      <c r="D84" s="15">
        <f t="shared" si="7"/>
        <v>0</v>
      </c>
      <c r="E84" s="16">
        <f t="shared" si="6"/>
        <v>0</v>
      </c>
      <c r="F84" s="11"/>
      <c r="G84" s="11">
        <f t="shared" si="8"/>
        <v>0</v>
      </c>
      <c r="H84" s="11">
        <f t="shared" si="9"/>
        <v>0</v>
      </c>
      <c r="I84" s="11">
        <f t="shared" si="10"/>
        <v>0</v>
      </c>
      <c r="J84" s="11">
        <f t="shared" si="11"/>
        <v>0</v>
      </c>
    </row>
    <row r="85" spans="4:10" ht="14.25">
      <c r="D85" s="15">
        <f t="shared" si="7"/>
        <v>0</v>
      </c>
      <c r="E85" s="16">
        <f t="shared" si="6"/>
        <v>0</v>
      </c>
      <c r="F85" s="11"/>
      <c r="G85" s="11">
        <f t="shared" si="8"/>
        <v>0</v>
      </c>
      <c r="H85" s="11">
        <f t="shared" si="9"/>
        <v>0</v>
      </c>
      <c r="I85" s="11">
        <f t="shared" si="10"/>
        <v>0</v>
      </c>
      <c r="J85" s="11">
        <f t="shared" si="11"/>
        <v>0</v>
      </c>
    </row>
    <row r="86" spans="4:10" ht="14.25">
      <c r="D86" s="15">
        <f t="shared" si="7"/>
        <v>0</v>
      </c>
      <c r="E86" s="16">
        <f t="shared" si="6"/>
        <v>0</v>
      </c>
      <c r="F86" s="11"/>
      <c r="G86" s="11">
        <f t="shared" si="8"/>
        <v>0</v>
      </c>
      <c r="H86" s="11">
        <f t="shared" si="9"/>
        <v>0</v>
      </c>
      <c r="I86" s="11">
        <f t="shared" si="10"/>
        <v>0</v>
      </c>
      <c r="J86" s="11">
        <f t="shared" si="11"/>
        <v>0</v>
      </c>
    </row>
    <row r="87" spans="4:10" ht="14.25">
      <c r="D87" s="15">
        <f t="shared" si="7"/>
        <v>0</v>
      </c>
      <c r="E87" s="16">
        <f t="shared" si="6"/>
        <v>0</v>
      </c>
      <c r="F87" s="11"/>
      <c r="G87" s="11">
        <f t="shared" si="8"/>
        <v>0</v>
      </c>
      <c r="H87" s="11">
        <f t="shared" si="9"/>
        <v>0</v>
      </c>
      <c r="I87" s="11">
        <f t="shared" si="10"/>
        <v>0</v>
      </c>
      <c r="J87" s="11">
        <f t="shared" si="11"/>
        <v>0</v>
      </c>
    </row>
    <row r="88" spans="4:10" ht="14.25">
      <c r="D88" s="15">
        <f t="shared" si="7"/>
        <v>0</v>
      </c>
      <c r="E88" s="16">
        <f t="shared" si="6"/>
        <v>0</v>
      </c>
      <c r="F88" s="11"/>
      <c r="G88" s="11">
        <f t="shared" si="8"/>
        <v>0</v>
      </c>
      <c r="H88" s="11">
        <f t="shared" si="9"/>
        <v>0</v>
      </c>
      <c r="I88" s="11">
        <f t="shared" si="10"/>
        <v>0</v>
      </c>
      <c r="J88" s="11">
        <f t="shared" si="11"/>
        <v>0</v>
      </c>
    </row>
    <row r="89" spans="4:10" ht="14.25">
      <c r="D89" s="15">
        <f t="shared" si="7"/>
        <v>0</v>
      </c>
      <c r="E89" s="16">
        <f t="shared" si="6"/>
        <v>0</v>
      </c>
      <c r="F89" s="11"/>
      <c r="G89" s="11">
        <f t="shared" si="8"/>
        <v>0</v>
      </c>
      <c r="H89" s="11">
        <f t="shared" si="9"/>
        <v>0</v>
      </c>
      <c r="I89" s="11">
        <f t="shared" si="10"/>
        <v>0</v>
      </c>
      <c r="J89" s="11">
        <f t="shared" si="11"/>
        <v>0</v>
      </c>
    </row>
    <row r="90" spans="4:10" ht="14.25">
      <c r="D90" s="15">
        <f t="shared" si="7"/>
        <v>0</v>
      </c>
      <c r="E90" s="16">
        <f t="shared" si="6"/>
        <v>0</v>
      </c>
      <c r="F90" s="26">
        <f>IF(D90=0,0,$B$12*0.22%+J90*0.3%)</f>
        <v>0</v>
      </c>
      <c r="G90" s="11">
        <f t="shared" si="8"/>
        <v>0</v>
      </c>
      <c r="H90" s="11">
        <f t="shared" si="9"/>
        <v>0</v>
      </c>
      <c r="I90" s="11">
        <f t="shared" si="10"/>
        <v>0</v>
      </c>
      <c r="J90" s="11">
        <f t="shared" si="11"/>
        <v>0</v>
      </c>
    </row>
    <row r="91" spans="4:10" ht="14.25">
      <c r="D91" s="15">
        <f t="shared" si="7"/>
        <v>0</v>
      </c>
      <c r="E91" s="16">
        <f t="shared" si="6"/>
        <v>0</v>
      </c>
      <c r="F91" s="11"/>
      <c r="G91" s="11">
        <f t="shared" si="8"/>
        <v>0</v>
      </c>
      <c r="H91" s="11">
        <f t="shared" si="9"/>
        <v>0</v>
      </c>
      <c r="I91" s="11">
        <f t="shared" si="10"/>
        <v>0</v>
      </c>
      <c r="J91" s="11">
        <f t="shared" si="11"/>
        <v>0</v>
      </c>
    </row>
    <row r="92" spans="4:10" ht="14.25">
      <c r="D92" s="15">
        <f t="shared" si="7"/>
        <v>0</v>
      </c>
      <c r="E92" s="16">
        <f t="shared" si="6"/>
        <v>0</v>
      </c>
      <c r="F92" s="11"/>
      <c r="G92" s="11">
        <f t="shared" si="8"/>
        <v>0</v>
      </c>
      <c r="H92" s="11">
        <f t="shared" si="9"/>
        <v>0</v>
      </c>
      <c r="I92" s="11">
        <f t="shared" si="10"/>
        <v>0</v>
      </c>
      <c r="J92" s="11">
        <f t="shared" si="11"/>
        <v>0</v>
      </c>
    </row>
    <row r="93" spans="4:10" ht="14.25">
      <c r="D93" s="15">
        <f t="shared" si="7"/>
        <v>0</v>
      </c>
      <c r="E93" s="16">
        <f t="shared" si="6"/>
        <v>0</v>
      </c>
      <c r="F93" s="11"/>
      <c r="G93" s="11">
        <f t="shared" si="8"/>
        <v>0</v>
      </c>
      <c r="H93" s="11">
        <f t="shared" si="9"/>
        <v>0</v>
      </c>
      <c r="I93" s="11">
        <f t="shared" si="10"/>
        <v>0</v>
      </c>
      <c r="J93" s="11">
        <f t="shared" si="11"/>
        <v>0</v>
      </c>
    </row>
    <row r="94" spans="4:10" ht="14.25">
      <c r="D94" s="15">
        <f t="shared" si="7"/>
        <v>0</v>
      </c>
      <c r="E94" s="16">
        <f t="shared" si="6"/>
        <v>0</v>
      </c>
      <c r="F94" s="11"/>
      <c r="G94" s="11">
        <f t="shared" si="8"/>
        <v>0</v>
      </c>
      <c r="H94" s="11">
        <f t="shared" si="9"/>
        <v>0</v>
      </c>
      <c r="I94" s="11">
        <f t="shared" si="10"/>
        <v>0</v>
      </c>
      <c r="J94" s="11">
        <f t="shared" si="11"/>
        <v>0</v>
      </c>
    </row>
    <row r="95" spans="4:10" ht="14.25">
      <c r="D95" s="15">
        <f t="shared" si="7"/>
        <v>0</v>
      </c>
      <c r="E95" s="16">
        <f t="shared" si="6"/>
        <v>0</v>
      </c>
      <c r="F95" s="11"/>
      <c r="G95" s="11">
        <f t="shared" si="8"/>
        <v>0</v>
      </c>
      <c r="H95" s="11">
        <f t="shared" si="9"/>
        <v>0</v>
      </c>
      <c r="I95" s="11">
        <f t="shared" si="10"/>
        <v>0</v>
      </c>
      <c r="J95" s="11">
        <f t="shared" si="11"/>
        <v>0</v>
      </c>
    </row>
    <row r="96" spans="4:10" ht="14.25">
      <c r="D96" s="15">
        <f t="shared" si="7"/>
        <v>0</v>
      </c>
      <c r="E96" s="16">
        <f t="shared" si="6"/>
        <v>0</v>
      </c>
      <c r="F96" s="11"/>
      <c r="G96" s="11">
        <f t="shared" si="8"/>
        <v>0</v>
      </c>
      <c r="H96" s="11">
        <f t="shared" si="9"/>
        <v>0</v>
      </c>
      <c r="I96" s="11">
        <f t="shared" si="10"/>
        <v>0</v>
      </c>
      <c r="J96" s="11">
        <f t="shared" si="11"/>
        <v>0</v>
      </c>
    </row>
    <row r="97" spans="4:10" ht="14.25">
      <c r="D97" s="15">
        <f t="shared" si="7"/>
        <v>0</v>
      </c>
      <c r="E97" s="16">
        <f t="shared" si="6"/>
        <v>0</v>
      </c>
      <c r="F97" s="11"/>
      <c r="G97" s="11">
        <f t="shared" si="8"/>
        <v>0</v>
      </c>
      <c r="H97" s="11">
        <f t="shared" si="9"/>
        <v>0</v>
      </c>
      <c r="I97" s="11">
        <f t="shared" si="10"/>
        <v>0</v>
      </c>
      <c r="J97" s="11">
        <f t="shared" si="11"/>
        <v>0</v>
      </c>
    </row>
    <row r="98" spans="4:10" ht="14.25">
      <c r="D98" s="15">
        <f t="shared" si="7"/>
        <v>0</v>
      </c>
      <c r="E98" s="16">
        <f t="shared" si="6"/>
        <v>0</v>
      </c>
      <c r="F98" s="11"/>
      <c r="G98" s="11">
        <f t="shared" si="8"/>
        <v>0</v>
      </c>
      <c r="H98" s="11">
        <f t="shared" si="9"/>
        <v>0</v>
      </c>
      <c r="I98" s="11">
        <f t="shared" si="10"/>
        <v>0</v>
      </c>
      <c r="J98" s="11">
        <f t="shared" si="11"/>
        <v>0</v>
      </c>
    </row>
    <row r="99" spans="4:10" ht="14.25">
      <c r="D99" s="15">
        <f t="shared" si="7"/>
        <v>0</v>
      </c>
      <c r="E99" s="16">
        <f t="shared" si="6"/>
        <v>0</v>
      </c>
      <c r="F99" s="11"/>
      <c r="G99" s="11">
        <f t="shared" si="8"/>
        <v>0</v>
      </c>
      <c r="H99" s="11">
        <f t="shared" si="9"/>
        <v>0</v>
      </c>
      <c r="I99" s="11">
        <f t="shared" si="10"/>
        <v>0</v>
      </c>
      <c r="J99" s="11">
        <f t="shared" si="11"/>
        <v>0</v>
      </c>
    </row>
    <row r="100" spans="4:10" ht="14.25">
      <c r="D100" s="15">
        <f t="shared" si="7"/>
        <v>0</v>
      </c>
      <c r="E100" s="16">
        <f t="shared" si="6"/>
        <v>0</v>
      </c>
      <c r="F100" s="11"/>
      <c r="G100" s="11">
        <f t="shared" si="8"/>
        <v>0</v>
      </c>
      <c r="H100" s="11">
        <f t="shared" si="9"/>
        <v>0</v>
      </c>
      <c r="I100" s="11">
        <f t="shared" si="10"/>
        <v>0</v>
      </c>
      <c r="J100" s="11">
        <f t="shared" si="11"/>
        <v>0</v>
      </c>
    </row>
    <row r="101" spans="4:10" ht="14.25">
      <c r="D101" s="15">
        <f t="shared" si="7"/>
        <v>0</v>
      </c>
      <c r="E101" s="16">
        <f t="shared" si="6"/>
        <v>0</v>
      </c>
      <c r="F101" s="11"/>
      <c r="G101" s="11">
        <f t="shared" si="8"/>
        <v>0</v>
      </c>
      <c r="H101" s="11">
        <f t="shared" si="9"/>
        <v>0</v>
      </c>
      <c r="I101" s="11">
        <f t="shared" si="10"/>
        <v>0</v>
      </c>
      <c r="J101" s="11">
        <f t="shared" si="11"/>
        <v>0</v>
      </c>
    </row>
    <row r="102" spans="4:10" ht="14.25">
      <c r="D102" s="15">
        <f t="shared" si="7"/>
        <v>0</v>
      </c>
      <c r="E102" s="16">
        <f t="shared" si="6"/>
        <v>0</v>
      </c>
      <c r="F102" s="26">
        <f>IF(D102=0,0,$B$12*0.22%+J102*0.3%)</f>
        <v>0</v>
      </c>
      <c r="G102" s="11">
        <f t="shared" si="8"/>
        <v>0</v>
      </c>
      <c r="H102" s="11">
        <f t="shared" si="9"/>
        <v>0</v>
      </c>
      <c r="I102" s="11">
        <f t="shared" si="10"/>
        <v>0</v>
      </c>
      <c r="J102" s="11">
        <f t="shared" si="11"/>
        <v>0</v>
      </c>
    </row>
    <row r="103" spans="4:10" ht="14.25">
      <c r="D103" s="15">
        <f t="shared" si="7"/>
        <v>0</v>
      </c>
      <c r="E103" s="16">
        <f t="shared" si="6"/>
        <v>0</v>
      </c>
      <c r="F103" s="11"/>
      <c r="G103" s="11">
        <f t="shared" si="8"/>
        <v>0</v>
      </c>
      <c r="H103" s="11">
        <f t="shared" si="9"/>
        <v>0</v>
      </c>
      <c r="I103" s="11">
        <f t="shared" si="10"/>
        <v>0</v>
      </c>
      <c r="J103" s="11">
        <f t="shared" si="11"/>
        <v>0</v>
      </c>
    </row>
    <row r="104" spans="4:10" ht="14.25">
      <c r="D104" s="15">
        <f t="shared" si="7"/>
        <v>0</v>
      </c>
      <c r="E104" s="16">
        <f t="shared" si="6"/>
        <v>0</v>
      </c>
      <c r="F104" s="11"/>
      <c r="G104" s="11">
        <f t="shared" si="8"/>
        <v>0</v>
      </c>
      <c r="H104" s="11">
        <f t="shared" si="9"/>
        <v>0</v>
      </c>
      <c r="I104" s="11">
        <f t="shared" si="10"/>
        <v>0</v>
      </c>
      <c r="J104" s="11">
        <f t="shared" si="11"/>
        <v>0</v>
      </c>
    </row>
    <row r="105" spans="4:10" ht="14.25">
      <c r="D105" s="15">
        <f t="shared" si="7"/>
        <v>0</v>
      </c>
      <c r="E105" s="16">
        <f t="shared" si="6"/>
        <v>0</v>
      </c>
      <c r="F105" s="11"/>
      <c r="G105" s="11">
        <f t="shared" si="8"/>
        <v>0</v>
      </c>
      <c r="H105" s="11">
        <f t="shared" si="9"/>
        <v>0</v>
      </c>
      <c r="I105" s="11">
        <f t="shared" si="10"/>
        <v>0</v>
      </c>
      <c r="J105" s="11">
        <f t="shared" si="11"/>
        <v>0</v>
      </c>
    </row>
    <row r="106" spans="4:10" ht="14.25">
      <c r="D106" s="15">
        <f t="shared" si="7"/>
        <v>0</v>
      </c>
      <c r="E106" s="16">
        <f t="shared" si="6"/>
        <v>0</v>
      </c>
      <c r="F106" s="11"/>
      <c r="G106" s="11">
        <f t="shared" si="8"/>
        <v>0</v>
      </c>
      <c r="H106" s="11">
        <f t="shared" si="9"/>
        <v>0</v>
      </c>
      <c r="I106" s="11">
        <f t="shared" si="10"/>
        <v>0</v>
      </c>
      <c r="J106" s="11">
        <f t="shared" si="11"/>
        <v>0</v>
      </c>
    </row>
    <row r="107" spans="4:10" ht="14.25">
      <c r="D107" s="15">
        <f t="shared" si="7"/>
        <v>0</v>
      </c>
      <c r="E107" s="16">
        <f t="shared" si="6"/>
        <v>0</v>
      </c>
      <c r="F107" s="11"/>
      <c r="G107" s="11">
        <f t="shared" si="8"/>
        <v>0</v>
      </c>
      <c r="H107" s="11">
        <f t="shared" si="9"/>
        <v>0</v>
      </c>
      <c r="I107" s="11">
        <f t="shared" si="10"/>
        <v>0</v>
      </c>
      <c r="J107" s="11">
        <f t="shared" si="11"/>
        <v>0</v>
      </c>
    </row>
    <row r="108" spans="4:10" ht="14.25">
      <c r="D108" s="15">
        <f t="shared" si="7"/>
        <v>0</v>
      </c>
      <c r="E108" s="16">
        <f t="shared" si="6"/>
        <v>0</v>
      </c>
      <c r="F108" s="11"/>
      <c r="G108" s="11">
        <f t="shared" si="8"/>
        <v>0</v>
      </c>
      <c r="H108" s="11">
        <f t="shared" si="9"/>
        <v>0</v>
      </c>
      <c r="I108" s="11">
        <f t="shared" si="10"/>
        <v>0</v>
      </c>
      <c r="J108" s="11">
        <f t="shared" si="11"/>
        <v>0</v>
      </c>
    </row>
    <row r="109" spans="4:10" ht="14.25">
      <c r="D109" s="15">
        <f t="shared" si="7"/>
        <v>0</v>
      </c>
      <c r="E109" s="16">
        <f t="shared" si="6"/>
        <v>0</v>
      </c>
      <c r="F109" s="11"/>
      <c r="G109" s="11">
        <f t="shared" si="8"/>
        <v>0</v>
      </c>
      <c r="H109" s="11">
        <f t="shared" si="9"/>
        <v>0</v>
      </c>
      <c r="I109" s="11">
        <f t="shared" si="10"/>
        <v>0</v>
      </c>
      <c r="J109" s="11">
        <f t="shared" si="11"/>
        <v>0</v>
      </c>
    </row>
    <row r="110" spans="4:10" ht="14.25">
      <c r="D110" s="15">
        <f t="shared" si="7"/>
        <v>0</v>
      </c>
      <c r="E110" s="16">
        <f t="shared" si="6"/>
        <v>0</v>
      </c>
      <c r="F110" s="11"/>
      <c r="G110" s="11">
        <f t="shared" si="8"/>
        <v>0</v>
      </c>
      <c r="H110" s="11">
        <f t="shared" si="9"/>
        <v>0</v>
      </c>
      <c r="I110" s="11">
        <f t="shared" si="10"/>
        <v>0</v>
      </c>
      <c r="J110" s="11">
        <f t="shared" si="11"/>
        <v>0</v>
      </c>
    </row>
    <row r="111" spans="4:10" ht="14.25">
      <c r="D111" s="15">
        <f t="shared" si="7"/>
        <v>0</v>
      </c>
      <c r="E111" s="16">
        <f t="shared" si="6"/>
        <v>0</v>
      </c>
      <c r="F111" s="11"/>
      <c r="G111" s="11">
        <f t="shared" si="8"/>
        <v>0</v>
      </c>
      <c r="H111" s="11">
        <f t="shared" si="9"/>
        <v>0</v>
      </c>
      <c r="I111" s="11">
        <f t="shared" si="10"/>
        <v>0</v>
      </c>
      <c r="J111" s="11">
        <f t="shared" si="11"/>
        <v>0</v>
      </c>
    </row>
    <row r="112" spans="4:10" ht="14.25">
      <c r="D112" s="15">
        <f t="shared" si="7"/>
        <v>0</v>
      </c>
      <c r="E112" s="16">
        <f t="shared" si="6"/>
        <v>0</v>
      </c>
      <c r="F112" s="11"/>
      <c r="G112" s="11">
        <f t="shared" si="8"/>
        <v>0</v>
      </c>
      <c r="H112" s="11">
        <f t="shared" si="9"/>
        <v>0</v>
      </c>
      <c r="I112" s="11">
        <f t="shared" si="10"/>
        <v>0</v>
      </c>
      <c r="J112" s="11">
        <f t="shared" si="11"/>
        <v>0</v>
      </c>
    </row>
    <row r="113" spans="4:10" ht="14.25">
      <c r="D113" s="15">
        <f t="shared" si="7"/>
        <v>0</v>
      </c>
      <c r="E113" s="16">
        <f t="shared" si="6"/>
        <v>0</v>
      </c>
      <c r="F113" s="11"/>
      <c r="G113" s="11">
        <f t="shared" si="8"/>
        <v>0</v>
      </c>
      <c r="H113" s="11">
        <f t="shared" si="9"/>
        <v>0</v>
      </c>
      <c r="I113" s="11">
        <f t="shared" si="10"/>
        <v>0</v>
      </c>
      <c r="J113" s="11">
        <f t="shared" si="11"/>
        <v>0</v>
      </c>
    </row>
    <row r="114" spans="4:10" ht="14.25">
      <c r="D114" s="15">
        <f t="shared" si="7"/>
        <v>0</v>
      </c>
      <c r="E114" s="16">
        <f t="shared" si="6"/>
        <v>0</v>
      </c>
      <c r="F114" s="26">
        <f>IF(D114=0,0,$B$12*0.22%+J114*0.3%)</f>
        <v>0</v>
      </c>
      <c r="G114" s="11">
        <f t="shared" si="8"/>
        <v>0</v>
      </c>
      <c r="H114" s="11">
        <f t="shared" si="9"/>
        <v>0</v>
      </c>
      <c r="I114" s="11">
        <f t="shared" si="10"/>
        <v>0</v>
      </c>
      <c r="J114" s="11">
        <f t="shared" si="11"/>
        <v>0</v>
      </c>
    </row>
    <row r="115" spans="4:10" ht="14.25">
      <c r="D115" s="15">
        <f t="shared" si="7"/>
        <v>0</v>
      </c>
      <c r="E115" s="16">
        <f t="shared" si="6"/>
        <v>0</v>
      </c>
      <c r="F115" s="11"/>
      <c r="G115" s="11">
        <f t="shared" si="8"/>
        <v>0</v>
      </c>
      <c r="H115" s="11">
        <f t="shared" si="9"/>
        <v>0</v>
      </c>
      <c r="I115" s="11">
        <f t="shared" si="10"/>
        <v>0</v>
      </c>
      <c r="J115" s="11">
        <f t="shared" si="11"/>
        <v>0</v>
      </c>
    </row>
    <row r="116" spans="4:10" ht="14.25">
      <c r="D116" s="15">
        <f t="shared" si="7"/>
        <v>0</v>
      </c>
      <c r="E116" s="16">
        <f t="shared" si="6"/>
        <v>0</v>
      </c>
      <c r="F116" s="11"/>
      <c r="G116" s="11">
        <f t="shared" si="8"/>
        <v>0</v>
      </c>
      <c r="H116" s="11">
        <f t="shared" si="9"/>
        <v>0</v>
      </c>
      <c r="I116" s="11">
        <f t="shared" si="10"/>
        <v>0</v>
      </c>
      <c r="J116" s="11">
        <f t="shared" si="11"/>
        <v>0</v>
      </c>
    </row>
    <row r="117" spans="4:10" ht="14.25">
      <c r="D117" s="15">
        <f t="shared" si="7"/>
        <v>0</v>
      </c>
      <c r="E117" s="16">
        <f t="shared" si="6"/>
        <v>0</v>
      </c>
      <c r="F117" s="11"/>
      <c r="G117" s="11">
        <f t="shared" si="8"/>
        <v>0</v>
      </c>
      <c r="H117" s="11">
        <f t="shared" si="9"/>
        <v>0</v>
      </c>
      <c r="I117" s="11">
        <f t="shared" si="10"/>
        <v>0</v>
      </c>
      <c r="J117" s="11">
        <f t="shared" si="11"/>
        <v>0</v>
      </c>
    </row>
    <row r="118" spans="4:10" ht="14.25">
      <c r="D118" s="15">
        <f t="shared" si="7"/>
        <v>0</v>
      </c>
      <c r="E118" s="16">
        <f t="shared" si="6"/>
        <v>0</v>
      </c>
      <c r="F118" s="11"/>
      <c r="G118" s="11">
        <f t="shared" si="8"/>
        <v>0</v>
      </c>
      <c r="H118" s="11">
        <f t="shared" si="9"/>
        <v>0</v>
      </c>
      <c r="I118" s="11">
        <f t="shared" si="10"/>
        <v>0</v>
      </c>
      <c r="J118" s="11">
        <f t="shared" si="11"/>
        <v>0</v>
      </c>
    </row>
    <row r="119" spans="4:10" ht="14.25">
      <c r="D119" s="15">
        <f t="shared" si="7"/>
        <v>0</v>
      </c>
      <c r="E119" s="16">
        <f t="shared" si="6"/>
        <v>0</v>
      </c>
      <c r="F119" s="11"/>
      <c r="G119" s="11">
        <f t="shared" si="8"/>
        <v>0</v>
      </c>
      <c r="H119" s="11">
        <f t="shared" si="9"/>
        <v>0</v>
      </c>
      <c r="I119" s="11">
        <f t="shared" si="10"/>
        <v>0</v>
      </c>
      <c r="J119" s="11">
        <f t="shared" si="11"/>
        <v>0</v>
      </c>
    </row>
    <row r="120" spans="4:10" ht="14.25">
      <c r="D120" s="15">
        <f t="shared" si="7"/>
        <v>0</v>
      </c>
      <c r="E120" s="16">
        <f t="shared" si="6"/>
        <v>0</v>
      </c>
      <c r="F120" s="11"/>
      <c r="G120" s="11">
        <f t="shared" si="8"/>
        <v>0</v>
      </c>
      <c r="H120" s="11">
        <f t="shared" si="9"/>
        <v>0</v>
      </c>
      <c r="I120" s="11">
        <f t="shared" si="10"/>
        <v>0</v>
      </c>
      <c r="J120" s="11">
        <f t="shared" si="11"/>
        <v>0</v>
      </c>
    </row>
    <row r="121" spans="4:10" ht="14.25">
      <c r="D121" s="15">
        <f t="shared" si="7"/>
        <v>0</v>
      </c>
      <c r="E121" s="16">
        <f t="shared" si="6"/>
        <v>0</v>
      </c>
      <c r="F121" s="11"/>
      <c r="G121" s="11">
        <f t="shared" si="8"/>
        <v>0</v>
      </c>
      <c r="H121" s="11">
        <f t="shared" si="9"/>
        <v>0</v>
      </c>
      <c r="I121" s="11">
        <f t="shared" si="10"/>
        <v>0</v>
      </c>
      <c r="J121" s="11">
        <f t="shared" si="11"/>
        <v>0</v>
      </c>
    </row>
    <row r="122" spans="4:10" ht="14.25">
      <c r="D122" s="15">
        <f t="shared" si="7"/>
        <v>0</v>
      </c>
      <c r="E122" s="16">
        <f t="shared" si="6"/>
        <v>0</v>
      </c>
      <c r="F122" s="11"/>
      <c r="G122" s="11">
        <f t="shared" si="8"/>
        <v>0</v>
      </c>
      <c r="H122" s="11">
        <f t="shared" si="9"/>
        <v>0</v>
      </c>
      <c r="I122" s="11">
        <f t="shared" si="10"/>
        <v>0</v>
      </c>
      <c r="J122" s="11">
        <f t="shared" si="11"/>
        <v>0</v>
      </c>
    </row>
    <row r="123" spans="4:10" ht="14.25">
      <c r="D123" s="15">
        <f t="shared" si="7"/>
        <v>0</v>
      </c>
      <c r="E123" s="16">
        <f t="shared" si="6"/>
        <v>0</v>
      </c>
      <c r="F123" s="11"/>
      <c r="G123" s="11">
        <f t="shared" si="8"/>
        <v>0</v>
      </c>
      <c r="H123" s="11">
        <f t="shared" si="9"/>
        <v>0</v>
      </c>
      <c r="I123" s="11">
        <f t="shared" si="10"/>
        <v>0</v>
      </c>
      <c r="J123" s="11">
        <f t="shared" si="11"/>
        <v>0</v>
      </c>
    </row>
    <row r="124" spans="4:10" ht="14.25">
      <c r="D124" s="15">
        <f t="shared" si="7"/>
        <v>0</v>
      </c>
      <c r="E124" s="16">
        <f t="shared" si="6"/>
        <v>0</v>
      </c>
      <c r="F124" s="11"/>
      <c r="G124" s="11">
        <f t="shared" si="8"/>
        <v>0</v>
      </c>
      <c r="H124" s="11">
        <f t="shared" si="9"/>
        <v>0</v>
      </c>
      <c r="I124" s="11">
        <f t="shared" si="10"/>
        <v>0</v>
      </c>
      <c r="J124" s="11">
        <f t="shared" si="11"/>
        <v>0</v>
      </c>
    </row>
    <row r="125" spans="4:10" ht="14.25">
      <c r="D125" s="15">
        <f t="shared" si="7"/>
        <v>0</v>
      </c>
      <c r="E125" s="16">
        <f t="shared" si="6"/>
        <v>0</v>
      </c>
      <c r="F125" s="11"/>
      <c r="G125" s="11">
        <f t="shared" si="8"/>
        <v>0</v>
      </c>
      <c r="H125" s="11">
        <f t="shared" si="9"/>
        <v>0</v>
      </c>
      <c r="I125" s="11">
        <f t="shared" si="10"/>
        <v>0</v>
      </c>
      <c r="J125" s="11">
        <f t="shared" si="11"/>
        <v>0</v>
      </c>
    </row>
    <row r="126" spans="4:10" ht="14.25">
      <c r="D126" s="15">
        <f t="shared" si="7"/>
        <v>0</v>
      </c>
      <c r="E126" s="16">
        <f t="shared" si="6"/>
        <v>0</v>
      </c>
      <c r="F126" s="26">
        <f>IF(D126=0,0,$B$12*0.22%+J126*0.3%)</f>
        <v>0</v>
      </c>
      <c r="G126" s="11">
        <f t="shared" si="8"/>
        <v>0</v>
      </c>
      <c r="H126" s="11">
        <f t="shared" si="9"/>
        <v>0</v>
      </c>
      <c r="I126" s="11">
        <f t="shared" si="10"/>
        <v>0</v>
      </c>
      <c r="J126" s="11">
        <f t="shared" si="11"/>
        <v>0</v>
      </c>
    </row>
    <row r="127" spans="4:10" ht="14.25">
      <c r="D127" s="15">
        <f t="shared" si="7"/>
        <v>0</v>
      </c>
      <c r="E127" s="16">
        <f t="shared" si="6"/>
        <v>0</v>
      </c>
      <c r="F127" s="11"/>
      <c r="G127" s="11">
        <f t="shared" si="8"/>
        <v>0</v>
      </c>
      <c r="H127" s="11">
        <f t="shared" si="9"/>
        <v>0</v>
      </c>
      <c r="I127" s="11">
        <f t="shared" si="10"/>
        <v>0</v>
      </c>
      <c r="J127" s="11">
        <f t="shared" si="11"/>
        <v>0</v>
      </c>
    </row>
    <row r="128" spans="4:10" ht="14.25">
      <c r="D128" s="15">
        <f t="shared" si="7"/>
        <v>0</v>
      </c>
      <c r="E128" s="16">
        <f t="shared" si="6"/>
        <v>0</v>
      </c>
      <c r="F128" s="11"/>
      <c r="G128" s="11">
        <f t="shared" si="8"/>
        <v>0</v>
      </c>
      <c r="H128" s="11">
        <f t="shared" si="9"/>
        <v>0</v>
      </c>
      <c r="I128" s="11">
        <f t="shared" si="10"/>
        <v>0</v>
      </c>
      <c r="J128" s="11">
        <f t="shared" si="11"/>
        <v>0</v>
      </c>
    </row>
    <row r="129" spans="4:10" ht="14.25">
      <c r="D129" s="15">
        <f t="shared" si="7"/>
        <v>0</v>
      </c>
      <c r="E129" s="16">
        <f t="shared" si="6"/>
        <v>0</v>
      </c>
      <c r="F129" s="11"/>
      <c r="G129" s="11">
        <f t="shared" si="8"/>
        <v>0</v>
      </c>
      <c r="H129" s="11">
        <f t="shared" si="9"/>
        <v>0</v>
      </c>
      <c r="I129" s="11">
        <f t="shared" si="10"/>
        <v>0</v>
      </c>
      <c r="J129" s="11">
        <f t="shared" si="11"/>
        <v>0</v>
      </c>
    </row>
    <row r="130" spans="4:10" ht="14.25">
      <c r="D130" s="15">
        <f t="shared" si="7"/>
        <v>0</v>
      </c>
      <c r="E130" s="16">
        <f t="shared" si="6"/>
        <v>0</v>
      </c>
      <c r="F130" s="11"/>
      <c r="G130" s="11">
        <f t="shared" si="8"/>
        <v>0</v>
      </c>
      <c r="H130" s="11">
        <f t="shared" si="9"/>
        <v>0</v>
      </c>
      <c r="I130" s="11">
        <f t="shared" si="10"/>
        <v>0</v>
      </c>
      <c r="J130" s="11">
        <f t="shared" si="11"/>
        <v>0</v>
      </c>
    </row>
    <row r="131" spans="4:10" ht="14.25">
      <c r="D131" s="15">
        <f t="shared" si="7"/>
        <v>0</v>
      </c>
      <c r="E131" s="16">
        <f t="shared" si="6"/>
        <v>0</v>
      </c>
      <c r="F131" s="11"/>
      <c r="G131" s="11">
        <f t="shared" si="8"/>
        <v>0</v>
      </c>
      <c r="H131" s="11">
        <f t="shared" si="9"/>
        <v>0</v>
      </c>
      <c r="I131" s="11">
        <f t="shared" si="10"/>
        <v>0</v>
      </c>
      <c r="J131" s="11">
        <f t="shared" si="11"/>
        <v>0</v>
      </c>
    </row>
    <row r="132" spans="4:10" ht="14.25">
      <c r="D132" s="15">
        <f t="shared" si="7"/>
        <v>0</v>
      </c>
      <c r="E132" s="16">
        <f t="shared" si="6"/>
        <v>0</v>
      </c>
      <c r="F132" s="11"/>
      <c r="G132" s="11">
        <f t="shared" si="8"/>
        <v>0</v>
      </c>
      <c r="H132" s="11">
        <f t="shared" si="9"/>
        <v>0</v>
      </c>
      <c r="I132" s="11">
        <f t="shared" si="10"/>
        <v>0</v>
      </c>
      <c r="J132" s="11">
        <f t="shared" si="11"/>
        <v>0</v>
      </c>
    </row>
    <row r="133" spans="4:10" ht="14.25">
      <c r="D133" s="15">
        <f t="shared" si="7"/>
        <v>0</v>
      </c>
      <c r="E133" s="16">
        <f t="shared" si="6"/>
        <v>0</v>
      </c>
      <c r="F133" s="11"/>
      <c r="G133" s="11">
        <f t="shared" si="8"/>
        <v>0</v>
      </c>
      <c r="H133" s="11">
        <f t="shared" si="9"/>
        <v>0</v>
      </c>
      <c r="I133" s="11">
        <f t="shared" si="10"/>
        <v>0</v>
      </c>
      <c r="J133" s="11">
        <f t="shared" si="11"/>
        <v>0</v>
      </c>
    </row>
    <row r="134" spans="4:10" ht="14.25">
      <c r="D134" s="15">
        <f t="shared" si="7"/>
        <v>0</v>
      </c>
      <c r="E134" s="16">
        <f t="shared" si="6"/>
        <v>0</v>
      </c>
      <c r="F134" s="11"/>
      <c r="G134" s="11">
        <f t="shared" si="8"/>
        <v>0</v>
      </c>
      <c r="H134" s="11">
        <f t="shared" si="9"/>
        <v>0</v>
      </c>
      <c r="I134" s="11">
        <f t="shared" si="10"/>
        <v>0</v>
      </c>
      <c r="J134" s="11">
        <f t="shared" si="11"/>
        <v>0</v>
      </c>
    </row>
    <row r="135" spans="4:10" ht="14.25">
      <c r="D135" s="15">
        <f t="shared" si="7"/>
        <v>0</v>
      </c>
      <c r="E135" s="16">
        <f t="shared" si="6"/>
        <v>0</v>
      </c>
      <c r="F135" s="11"/>
      <c r="G135" s="11">
        <f t="shared" si="8"/>
        <v>0</v>
      </c>
      <c r="H135" s="11">
        <f t="shared" si="9"/>
        <v>0</v>
      </c>
      <c r="I135" s="11">
        <f t="shared" si="10"/>
        <v>0</v>
      </c>
      <c r="J135" s="11">
        <f t="shared" si="11"/>
        <v>0</v>
      </c>
    </row>
    <row r="136" spans="4:10" ht="14.25">
      <c r="D136" s="15">
        <f t="shared" si="7"/>
        <v>0</v>
      </c>
      <c r="E136" s="16">
        <f aca="true" t="shared" si="12" ref="E136:E199">IF(D136=0,0,DATE(YEAR(E135),(MONTH(E135)+1),DAY(E135)))</f>
        <v>0</v>
      </c>
      <c r="F136" s="11"/>
      <c r="G136" s="11">
        <f t="shared" si="8"/>
        <v>0</v>
      </c>
      <c r="H136" s="11">
        <f t="shared" si="9"/>
        <v>0</v>
      </c>
      <c r="I136" s="11">
        <f t="shared" si="10"/>
        <v>0</v>
      </c>
      <c r="J136" s="11">
        <f t="shared" si="11"/>
        <v>0</v>
      </c>
    </row>
    <row r="137" spans="4:10" ht="14.25">
      <c r="D137" s="15">
        <f aca="true" t="shared" si="13" ref="D137:D200">IF(D136=0,0,IF($B$8-D136=0,0,(D136+1)))</f>
        <v>0</v>
      </c>
      <c r="E137" s="16">
        <f t="shared" si="12"/>
        <v>0</v>
      </c>
      <c r="F137" s="11"/>
      <c r="G137" s="11">
        <f aca="true" t="shared" si="14" ref="G137:G200">IF(D137=$B$8,J136,IF(D137=0,0,$B$4-H137))</f>
        <v>0</v>
      </c>
      <c r="H137" s="11">
        <f aca="true" t="shared" si="15" ref="H137:H200">IF(D137=0,0,J136*$B$7*(E137-E136)/365)</f>
        <v>0</v>
      </c>
      <c r="I137" s="11">
        <f aca="true" t="shared" si="16" ref="I137:I200">IF(D137=0,0,IF(D137=$B$8,(G137+H137+F137),($B$4+F137)))</f>
        <v>0</v>
      </c>
      <c r="J137" s="11">
        <f aca="true" t="shared" si="17" ref="J137:J200">IF(D137=0,0,J136-G137+0.000001)</f>
        <v>0</v>
      </c>
    </row>
    <row r="138" spans="4:10" ht="14.25">
      <c r="D138" s="15">
        <f t="shared" si="13"/>
        <v>0</v>
      </c>
      <c r="E138" s="16">
        <f t="shared" si="12"/>
        <v>0</v>
      </c>
      <c r="F138" s="26">
        <f>IF(D138=0,0,$B$12*0.22%+J138*0.3%)</f>
        <v>0</v>
      </c>
      <c r="G138" s="11">
        <f t="shared" si="14"/>
        <v>0</v>
      </c>
      <c r="H138" s="11">
        <f t="shared" si="15"/>
        <v>0</v>
      </c>
      <c r="I138" s="11">
        <f t="shared" si="16"/>
        <v>0</v>
      </c>
      <c r="J138" s="11">
        <f t="shared" si="17"/>
        <v>0</v>
      </c>
    </row>
    <row r="139" spans="4:10" ht="14.25">
      <c r="D139" s="15">
        <f t="shared" si="13"/>
        <v>0</v>
      </c>
      <c r="E139" s="16">
        <f t="shared" si="12"/>
        <v>0</v>
      </c>
      <c r="F139" s="11"/>
      <c r="G139" s="11">
        <f t="shared" si="14"/>
        <v>0</v>
      </c>
      <c r="H139" s="11">
        <f t="shared" si="15"/>
        <v>0</v>
      </c>
      <c r="I139" s="11">
        <f t="shared" si="16"/>
        <v>0</v>
      </c>
      <c r="J139" s="11">
        <f t="shared" si="17"/>
        <v>0</v>
      </c>
    </row>
    <row r="140" spans="4:10" ht="14.25">
      <c r="D140" s="15">
        <f t="shared" si="13"/>
        <v>0</v>
      </c>
      <c r="E140" s="16">
        <f t="shared" si="12"/>
        <v>0</v>
      </c>
      <c r="F140" s="11"/>
      <c r="G140" s="11">
        <f t="shared" si="14"/>
        <v>0</v>
      </c>
      <c r="H140" s="11">
        <f t="shared" si="15"/>
        <v>0</v>
      </c>
      <c r="I140" s="11">
        <f t="shared" si="16"/>
        <v>0</v>
      </c>
      <c r="J140" s="11">
        <f t="shared" si="17"/>
        <v>0</v>
      </c>
    </row>
    <row r="141" spans="4:10" ht="14.25">
      <c r="D141" s="15">
        <f t="shared" si="13"/>
        <v>0</v>
      </c>
      <c r="E141" s="16">
        <f t="shared" si="12"/>
        <v>0</v>
      </c>
      <c r="F141" s="11"/>
      <c r="G141" s="11">
        <f t="shared" si="14"/>
        <v>0</v>
      </c>
      <c r="H141" s="11">
        <f t="shared" si="15"/>
        <v>0</v>
      </c>
      <c r="I141" s="11">
        <f t="shared" si="16"/>
        <v>0</v>
      </c>
      <c r="J141" s="11">
        <f t="shared" si="17"/>
        <v>0</v>
      </c>
    </row>
    <row r="142" spans="4:10" ht="14.25">
      <c r="D142" s="15">
        <f t="shared" si="13"/>
        <v>0</v>
      </c>
      <c r="E142" s="16">
        <f t="shared" si="12"/>
        <v>0</v>
      </c>
      <c r="F142" s="11"/>
      <c r="G142" s="11">
        <f t="shared" si="14"/>
        <v>0</v>
      </c>
      <c r="H142" s="11">
        <f t="shared" si="15"/>
        <v>0</v>
      </c>
      <c r="I142" s="11">
        <f t="shared" si="16"/>
        <v>0</v>
      </c>
      <c r="J142" s="11">
        <f t="shared" si="17"/>
        <v>0</v>
      </c>
    </row>
    <row r="143" spans="4:10" ht="14.25">
      <c r="D143" s="15">
        <f t="shared" si="13"/>
        <v>0</v>
      </c>
      <c r="E143" s="16">
        <f t="shared" si="12"/>
        <v>0</v>
      </c>
      <c r="F143" s="11"/>
      <c r="G143" s="11">
        <f t="shared" si="14"/>
        <v>0</v>
      </c>
      <c r="H143" s="11">
        <f t="shared" si="15"/>
        <v>0</v>
      </c>
      <c r="I143" s="11">
        <f t="shared" si="16"/>
        <v>0</v>
      </c>
      <c r="J143" s="11">
        <f t="shared" si="17"/>
        <v>0</v>
      </c>
    </row>
    <row r="144" spans="4:10" ht="14.25">
      <c r="D144" s="15">
        <f t="shared" si="13"/>
        <v>0</v>
      </c>
      <c r="E144" s="16">
        <f t="shared" si="12"/>
        <v>0</v>
      </c>
      <c r="F144" s="11"/>
      <c r="G144" s="11">
        <f t="shared" si="14"/>
        <v>0</v>
      </c>
      <c r="H144" s="11">
        <f t="shared" si="15"/>
        <v>0</v>
      </c>
      <c r="I144" s="11">
        <f t="shared" si="16"/>
        <v>0</v>
      </c>
      <c r="J144" s="11">
        <f t="shared" si="17"/>
        <v>0</v>
      </c>
    </row>
    <row r="145" spans="4:10" ht="14.25">
      <c r="D145" s="15">
        <f t="shared" si="13"/>
        <v>0</v>
      </c>
      <c r="E145" s="16">
        <f t="shared" si="12"/>
        <v>0</v>
      </c>
      <c r="F145" s="11"/>
      <c r="G145" s="11">
        <f t="shared" si="14"/>
        <v>0</v>
      </c>
      <c r="H145" s="11">
        <f t="shared" si="15"/>
        <v>0</v>
      </c>
      <c r="I145" s="11">
        <f t="shared" si="16"/>
        <v>0</v>
      </c>
      <c r="J145" s="11">
        <f t="shared" si="17"/>
        <v>0</v>
      </c>
    </row>
    <row r="146" spans="4:10" ht="14.25">
      <c r="D146" s="15">
        <f t="shared" si="13"/>
        <v>0</v>
      </c>
      <c r="E146" s="16">
        <f t="shared" si="12"/>
        <v>0</v>
      </c>
      <c r="F146" s="11"/>
      <c r="G146" s="11">
        <f t="shared" si="14"/>
        <v>0</v>
      </c>
      <c r="H146" s="11">
        <f t="shared" si="15"/>
        <v>0</v>
      </c>
      <c r="I146" s="11">
        <f t="shared" si="16"/>
        <v>0</v>
      </c>
      <c r="J146" s="11">
        <f t="shared" si="17"/>
        <v>0</v>
      </c>
    </row>
    <row r="147" spans="4:10" ht="14.25">
      <c r="D147" s="15">
        <f t="shared" si="13"/>
        <v>0</v>
      </c>
      <c r="E147" s="16">
        <f t="shared" si="12"/>
        <v>0</v>
      </c>
      <c r="F147" s="11"/>
      <c r="G147" s="11">
        <f t="shared" si="14"/>
        <v>0</v>
      </c>
      <c r="H147" s="11">
        <f t="shared" si="15"/>
        <v>0</v>
      </c>
      <c r="I147" s="11">
        <f t="shared" si="16"/>
        <v>0</v>
      </c>
      <c r="J147" s="11">
        <f t="shared" si="17"/>
        <v>0</v>
      </c>
    </row>
    <row r="148" spans="4:10" ht="14.25">
      <c r="D148" s="15">
        <f t="shared" si="13"/>
        <v>0</v>
      </c>
      <c r="E148" s="16">
        <f t="shared" si="12"/>
        <v>0</v>
      </c>
      <c r="F148" s="11"/>
      <c r="G148" s="11">
        <f t="shared" si="14"/>
        <v>0</v>
      </c>
      <c r="H148" s="11">
        <f t="shared" si="15"/>
        <v>0</v>
      </c>
      <c r="I148" s="11">
        <f t="shared" si="16"/>
        <v>0</v>
      </c>
      <c r="J148" s="11">
        <f t="shared" si="17"/>
        <v>0</v>
      </c>
    </row>
    <row r="149" spans="4:10" ht="14.25">
      <c r="D149" s="15">
        <f t="shared" si="13"/>
        <v>0</v>
      </c>
      <c r="E149" s="16">
        <f t="shared" si="12"/>
        <v>0</v>
      </c>
      <c r="F149" s="11"/>
      <c r="G149" s="11">
        <f t="shared" si="14"/>
        <v>0</v>
      </c>
      <c r="H149" s="11">
        <f t="shared" si="15"/>
        <v>0</v>
      </c>
      <c r="I149" s="11">
        <f t="shared" si="16"/>
        <v>0</v>
      </c>
      <c r="J149" s="11">
        <f t="shared" si="17"/>
        <v>0</v>
      </c>
    </row>
    <row r="150" spans="4:10" ht="14.25">
      <c r="D150" s="15">
        <f t="shared" si="13"/>
        <v>0</v>
      </c>
      <c r="E150" s="16">
        <f t="shared" si="12"/>
        <v>0</v>
      </c>
      <c r="F150" s="26">
        <f>IF(D150=0,0,$B$12*0.22%+J150*0.3%)</f>
        <v>0</v>
      </c>
      <c r="G150" s="11">
        <f t="shared" si="14"/>
        <v>0</v>
      </c>
      <c r="H150" s="11">
        <f t="shared" si="15"/>
        <v>0</v>
      </c>
      <c r="I150" s="11">
        <f t="shared" si="16"/>
        <v>0</v>
      </c>
      <c r="J150" s="11">
        <f t="shared" si="17"/>
        <v>0</v>
      </c>
    </row>
    <row r="151" spans="4:10" ht="14.25">
      <c r="D151" s="15">
        <f t="shared" si="13"/>
        <v>0</v>
      </c>
      <c r="E151" s="16">
        <f t="shared" si="12"/>
        <v>0</v>
      </c>
      <c r="F151" s="11"/>
      <c r="G151" s="11">
        <f t="shared" si="14"/>
        <v>0</v>
      </c>
      <c r="H151" s="11">
        <f t="shared" si="15"/>
        <v>0</v>
      </c>
      <c r="I151" s="11">
        <f t="shared" si="16"/>
        <v>0</v>
      </c>
      <c r="J151" s="11">
        <f t="shared" si="17"/>
        <v>0</v>
      </c>
    </row>
    <row r="152" spans="4:10" ht="14.25">
      <c r="D152" s="15">
        <f t="shared" si="13"/>
        <v>0</v>
      </c>
      <c r="E152" s="16">
        <f t="shared" si="12"/>
        <v>0</v>
      </c>
      <c r="F152" s="11"/>
      <c r="G152" s="11">
        <f t="shared" si="14"/>
        <v>0</v>
      </c>
      <c r="H152" s="11">
        <f t="shared" si="15"/>
        <v>0</v>
      </c>
      <c r="I152" s="11">
        <f t="shared" si="16"/>
        <v>0</v>
      </c>
      <c r="J152" s="11">
        <f t="shared" si="17"/>
        <v>0</v>
      </c>
    </row>
    <row r="153" spans="4:10" ht="14.25">
      <c r="D153" s="15">
        <f t="shared" si="13"/>
        <v>0</v>
      </c>
      <c r="E153" s="16">
        <f t="shared" si="12"/>
        <v>0</v>
      </c>
      <c r="F153" s="11"/>
      <c r="G153" s="11">
        <f t="shared" si="14"/>
        <v>0</v>
      </c>
      <c r="H153" s="11">
        <f t="shared" si="15"/>
        <v>0</v>
      </c>
      <c r="I153" s="11">
        <f t="shared" si="16"/>
        <v>0</v>
      </c>
      <c r="J153" s="11">
        <f t="shared" si="17"/>
        <v>0</v>
      </c>
    </row>
    <row r="154" spans="4:10" ht="14.25">
      <c r="D154" s="15">
        <f t="shared" si="13"/>
        <v>0</v>
      </c>
      <c r="E154" s="16">
        <f t="shared" si="12"/>
        <v>0</v>
      </c>
      <c r="F154" s="11"/>
      <c r="G154" s="11">
        <f t="shared" si="14"/>
        <v>0</v>
      </c>
      <c r="H154" s="11">
        <f t="shared" si="15"/>
        <v>0</v>
      </c>
      <c r="I154" s="11">
        <f t="shared" si="16"/>
        <v>0</v>
      </c>
      <c r="J154" s="11">
        <f t="shared" si="17"/>
        <v>0</v>
      </c>
    </row>
    <row r="155" spans="4:10" ht="14.25">
      <c r="D155" s="15">
        <f t="shared" si="13"/>
        <v>0</v>
      </c>
      <c r="E155" s="16">
        <f t="shared" si="12"/>
        <v>0</v>
      </c>
      <c r="F155" s="11"/>
      <c r="G155" s="11">
        <f t="shared" si="14"/>
        <v>0</v>
      </c>
      <c r="H155" s="11">
        <f t="shared" si="15"/>
        <v>0</v>
      </c>
      <c r="I155" s="11">
        <f t="shared" si="16"/>
        <v>0</v>
      </c>
      <c r="J155" s="11">
        <f t="shared" si="17"/>
        <v>0</v>
      </c>
    </row>
    <row r="156" spans="4:10" ht="14.25">
      <c r="D156" s="15">
        <f t="shared" si="13"/>
        <v>0</v>
      </c>
      <c r="E156" s="16">
        <f t="shared" si="12"/>
        <v>0</v>
      </c>
      <c r="F156" s="11"/>
      <c r="G156" s="11">
        <f t="shared" si="14"/>
        <v>0</v>
      </c>
      <c r="H156" s="11">
        <f t="shared" si="15"/>
        <v>0</v>
      </c>
      <c r="I156" s="11">
        <f t="shared" si="16"/>
        <v>0</v>
      </c>
      <c r="J156" s="11">
        <f t="shared" si="17"/>
        <v>0</v>
      </c>
    </row>
    <row r="157" spans="4:10" ht="14.25">
      <c r="D157" s="15">
        <f t="shared" si="13"/>
        <v>0</v>
      </c>
      <c r="E157" s="16">
        <f t="shared" si="12"/>
        <v>0</v>
      </c>
      <c r="F157" s="11"/>
      <c r="G157" s="11">
        <f t="shared" si="14"/>
        <v>0</v>
      </c>
      <c r="H157" s="11">
        <f t="shared" si="15"/>
        <v>0</v>
      </c>
      <c r="I157" s="11">
        <f t="shared" si="16"/>
        <v>0</v>
      </c>
      <c r="J157" s="11">
        <f t="shared" si="17"/>
        <v>0</v>
      </c>
    </row>
    <row r="158" spans="4:10" ht="14.25">
      <c r="D158" s="15">
        <f t="shared" si="13"/>
        <v>0</v>
      </c>
      <c r="E158" s="16">
        <f t="shared" si="12"/>
        <v>0</v>
      </c>
      <c r="F158" s="11"/>
      <c r="G158" s="11">
        <f t="shared" si="14"/>
        <v>0</v>
      </c>
      <c r="H158" s="11">
        <f t="shared" si="15"/>
        <v>0</v>
      </c>
      <c r="I158" s="11">
        <f t="shared" si="16"/>
        <v>0</v>
      </c>
      <c r="J158" s="11">
        <f t="shared" si="17"/>
        <v>0</v>
      </c>
    </row>
    <row r="159" spans="4:10" ht="14.25">
      <c r="D159" s="15">
        <f t="shared" si="13"/>
        <v>0</v>
      </c>
      <c r="E159" s="16">
        <f t="shared" si="12"/>
        <v>0</v>
      </c>
      <c r="F159" s="11"/>
      <c r="G159" s="11">
        <f t="shared" si="14"/>
        <v>0</v>
      </c>
      <c r="H159" s="11">
        <f t="shared" si="15"/>
        <v>0</v>
      </c>
      <c r="I159" s="11">
        <f t="shared" si="16"/>
        <v>0</v>
      </c>
      <c r="J159" s="11">
        <f t="shared" si="17"/>
        <v>0</v>
      </c>
    </row>
    <row r="160" spans="4:10" ht="14.25">
      <c r="D160" s="15">
        <f t="shared" si="13"/>
        <v>0</v>
      </c>
      <c r="E160" s="16">
        <f t="shared" si="12"/>
        <v>0</v>
      </c>
      <c r="F160" s="11"/>
      <c r="G160" s="11">
        <f t="shared" si="14"/>
        <v>0</v>
      </c>
      <c r="H160" s="11">
        <f t="shared" si="15"/>
        <v>0</v>
      </c>
      <c r="I160" s="11">
        <f t="shared" si="16"/>
        <v>0</v>
      </c>
      <c r="J160" s="11">
        <f t="shared" si="17"/>
        <v>0</v>
      </c>
    </row>
    <row r="161" spans="4:10" ht="14.25">
      <c r="D161" s="15">
        <f t="shared" si="13"/>
        <v>0</v>
      </c>
      <c r="E161" s="16">
        <f t="shared" si="12"/>
        <v>0</v>
      </c>
      <c r="F161" s="11"/>
      <c r="G161" s="11">
        <f t="shared" si="14"/>
        <v>0</v>
      </c>
      <c r="H161" s="11">
        <f t="shared" si="15"/>
        <v>0</v>
      </c>
      <c r="I161" s="11">
        <f t="shared" si="16"/>
        <v>0</v>
      </c>
      <c r="J161" s="11">
        <f t="shared" si="17"/>
        <v>0</v>
      </c>
    </row>
    <row r="162" spans="4:10" ht="14.25">
      <c r="D162" s="15">
        <f t="shared" si="13"/>
        <v>0</v>
      </c>
      <c r="E162" s="16">
        <f t="shared" si="12"/>
        <v>0</v>
      </c>
      <c r="F162" s="26">
        <f>IF(D162=0,0,$B$12*0.22%+J162*0.3%)</f>
        <v>0</v>
      </c>
      <c r="G162" s="11">
        <f t="shared" si="14"/>
        <v>0</v>
      </c>
      <c r="H162" s="11">
        <f t="shared" si="15"/>
        <v>0</v>
      </c>
      <c r="I162" s="11">
        <f t="shared" si="16"/>
        <v>0</v>
      </c>
      <c r="J162" s="11">
        <f t="shared" si="17"/>
        <v>0</v>
      </c>
    </row>
    <row r="163" spans="4:10" ht="14.25">
      <c r="D163" s="15">
        <f t="shared" si="13"/>
        <v>0</v>
      </c>
      <c r="E163" s="16">
        <f t="shared" si="12"/>
        <v>0</v>
      </c>
      <c r="F163" s="11"/>
      <c r="G163" s="11">
        <f t="shared" si="14"/>
        <v>0</v>
      </c>
      <c r="H163" s="11">
        <f t="shared" si="15"/>
        <v>0</v>
      </c>
      <c r="I163" s="11">
        <f t="shared" si="16"/>
        <v>0</v>
      </c>
      <c r="J163" s="11">
        <f t="shared" si="17"/>
        <v>0</v>
      </c>
    </row>
    <row r="164" spans="4:10" ht="14.25">
      <c r="D164" s="15">
        <f t="shared" si="13"/>
        <v>0</v>
      </c>
      <c r="E164" s="16">
        <f t="shared" si="12"/>
        <v>0</v>
      </c>
      <c r="F164" s="11"/>
      <c r="G164" s="11">
        <f t="shared" si="14"/>
        <v>0</v>
      </c>
      <c r="H164" s="11">
        <f t="shared" si="15"/>
        <v>0</v>
      </c>
      <c r="I164" s="11">
        <f t="shared" si="16"/>
        <v>0</v>
      </c>
      <c r="J164" s="11">
        <f t="shared" si="17"/>
        <v>0</v>
      </c>
    </row>
    <row r="165" spans="4:10" ht="14.25">
      <c r="D165" s="15">
        <f t="shared" si="13"/>
        <v>0</v>
      </c>
      <c r="E165" s="16">
        <f t="shared" si="12"/>
        <v>0</v>
      </c>
      <c r="F165" s="11"/>
      <c r="G165" s="11">
        <f t="shared" si="14"/>
        <v>0</v>
      </c>
      <c r="H165" s="11">
        <f t="shared" si="15"/>
        <v>0</v>
      </c>
      <c r="I165" s="11">
        <f t="shared" si="16"/>
        <v>0</v>
      </c>
      <c r="J165" s="11">
        <f t="shared" si="17"/>
        <v>0</v>
      </c>
    </row>
    <row r="166" spans="4:10" ht="14.25">
      <c r="D166" s="15">
        <f t="shared" si="13"/>
        <v>0</v>
      </c>
      <c r="E166" s="16">
        <f t="shared" si="12"/>
        <v>0</v>
      </c>
      <c r="F166" s="11"/>
      <c r="G166" s="11">
        <f t="shared" si="14"/>
        <v>0</v>
      </c>
      <c r="H166" s="11">
        <f t="shared" si="15"/>
        <v>0</v>
      </c>
      <c r="I166" s="11">
        <f t="shared" si="16"/>
        <v>0</v>
      </c>
      <c r="J166" s="11">
        <f t="shared" si="17"/>
        <v>0</v>
      </c>
    </row>
    <row r="167" spans="4:10" ht="14.25">
      <c r="D167" s="15">
        <f t="shared" si="13"/>
        <v>0</v>
      </c>
      <c r="E167" s="16">
        <f t="shared" si="12"/>
        <v>0</v>
      </c>
      <c r="F167" s="11"/>
      <c r="G167" s="11">
        <f t="shared" si="14"/>
        <v>0</v>
      </c>
      <c r="H167" s="11">
        <f t="shared" si="15"/>
        <v>0</v>
      </c>
      <c r="I167" s="11">
        <f t="shared" si="16"/>
        <v>0</v>
      </c>
      <c r="J167" s="11">
        <f t="shared" si="17"/>
        <v>0</v>
      </c>
    </row>
    <row r="168" spans="4:10" ht="14.25">
      <c r="D168" s="15">
        <f t="shared" si="13"/>
        <v>0</v>
      </c>
      <c r="E168" s="16">
        <f t="shared" si="12"/>
        <v>0</v>
      </c>
      <c r="F168" s="11"/>
      <c r="G168" s="11">
        <f t="shared" si="14"/>
        <v>0</v>
      </c>
      <c r="H168" s="11">
        <f t="shared" si="15"/>
        <v>0</v>
      </c>
      <c r="I168" s="11">
        <f t="shared" si="16"/>
        <v>0</v>
      </c>
      <c r="J168" s="11">
        <f t="shared" si="17"/>
        <v>0</v>
      </c>
    </row>
    <row r="169" spans="4:10" ht="14.25">
      <c r="D169" s="15">
        <f t="shared" si="13"/>
        <v>0</v>
      </c>
      <c r="E169" s="16">
        <f t="shared" si="12"/>
        <v>0</v>
      </c>
      <c r="F169" s="11"/>
      <c r="G169" s="11">
        <f t="shared" si="14"/>
        <v>0</v>
      </c>
      <c r="H169" s="11">
        <f t="shared" si="15"/>
        <v>0</v>
      </c>
      <c r="I169" s="11">
        <f t="shared" si="16"/>
        <v>0</v>
      </c>
      <c r="J169" s="11">
        <f t="shared" si="17"/>
        <v>0</v>
      </c>
    </row>
    <row r="170" spans="4:10" ht="14.25">
      <c r="D170" s="15">
        <f t="shared" si="13"/>
        <v>0</v>
      </c>
      <c r="E170" s="16">
        <f t="shared" si="12"/>
        <v>0</v>
      </c>
      <c r="F170" s="11"/>
      <c r="G170" s="11">
        <f t="shared" si="14"/>
        <v>0</v>
      </c>
      <c r="H170" s="11">
        <f t="shared" si="15"/>
        <v>0</v>
      </c>
      <c r="I170" s="11">
        <f t="shared" si="16"/>
        <v>0</v>
      </c>
      <c r="J170" s="11">
        <f t="shared" si="17"/>
        <v>0</v>
      </c>
    </row>
    <row r="171" spans="4:10" ht="14.25">
      <c r="D171" s="15">
        <f t="shared" si="13"/>
        <v>0</v>
      </c>
      <c r="E171" s="16">
        <f t="shared" si="12"/>
        <v>0</v>
      </c>
      <c r="F171" s="11"/>
      <c r="G171" s="11">
        <f t="shared" si="14"/>
        <v>0</v>
      </c>
      <c r="H171" s="11">
        <f t="shared" si="15"/>
        <v>0</v>
      </c>
      <c r="I171" s="11">
        <f t="shared" si="16"/>
        <v>0</v>
      </c>
      <c r="J171" s="11">
        <f t="shared" si="17"/>
        <v>0</v>
      </c>
    </row>
    <row r="172" spans="4:10" ht="14.25">
      <c r="D172" s="15">
        <f t="shared" si="13"/>
        <v>0</v>
      </c>
      <c r="E172" s="16">
        <f t="shared" si="12"/>
        <v>0</v>
      </c>
      <c r="F172" s="11"/>
      <c r="G172" s="11">
        <f t="shared" si="14"/>
        <v>0</v>
      </c>
      <c r="H172" s="11">
        <f t="shared" si="15"/>
        <v>0</v>
      </c>
      <c r="I172" s="11">
        <f t="shared" si="16"/>
        <v>0</v>
      </c>
      <c r="J172" s="11">
        <f t="shared" si="17"/>
        <v>0</v>
      </c>
    </row>
    <row r="173" spans="4:10" ht="14.25">
      <c r="D173" s="15">
        <f t="shared" si="13"/>
        <v>0</v>
      </c>
      <c r="E173" s="16">
        <f t="shared" si="12"/>
        <v>0</v>
      </c>
      <c r="F173" s="11"/>
      <c r="G173" s="11">
        <f t="shared" si="14"/>
        <v>0</v>
      </c>
      <c r="H173" s="11">
        <f t="shared" si="15"/>
        <v>0</v>
      </c>
      <c r="I173" s="11">
        <f t="shared" si="16"/>
        <v>0</v>
      </c>
      <c r="J173" s="11">
        <f t="shared" si="17"/>
        <v>0</v>
      </c>
    </row>
    <row r="174" spans="4:10" ht="14.25">
      <c r="D174" s="15">
        <f t="shared" si="13"/>
        <v>0</v>
      </c>
      <c r="E174" s="16">
        <f t="shared" si="12"/>
        <v>0</v>
      </c>
      <c r="F174" s="26">
        <f>IF(D174=0,0,$B$12*0.22%+J174*0.3%)</f>
        <v>0</v>
      </c>
      <c r="G174" s="11">
        <f t="shared" si="14"/>
        <v>0</v>
      </c>
      <c r="H174" s="11">
        <f t="shared" si="15"/>
        <v>0</v>
      </c>
      <c r="I174" s="11">
        <f t="shared" si="16"/>
        <v>0</v>
      </c>
      <c r="J174" s="11">
        <f t="shared" si="17"/>
        <v>0</v>
      </c>
    </row>
    <row r="175" spans="4:10" ht="14.25">
      <c r="D175" s="15">
        <f t="shared" si="13"/>
        <v>0</v>
      </c>
      <c r="E175" s="16">
        <f t="shared" si="12"/>
        <v>0</v>
      </c>
      <c r="F175" s="11"/>
      <c r="G175" s="11">
        <f t="shared" si="14"/>
        <v>0</v>
      </c>
      <c r="H175" s="11">
        <f t="shared" si="15"/>
        <v>0</v>
      </c>
      <c r="I175" s="11">
        <f t="shared" si="16"/>
        <v>0</v>
      </c>
      <c r="J175" s="11">
        <f t="shared" si="17"/>
        <v>0</v>
      </c>
    </row>
    <row r="176" spans="4:10" ht="14.25">
      <c r="D176" s="15">
        <f t="shared" si="13"/>
        <v>0</v>
      </c>
      <c r="E176" s="16">
        <f t="shared" si="12"/>
        <v>0</v>
      </c>
      <c r="F176" s="11"/>
      <c r="G176" s="11">
        <f t="shared" si="14"/>
        <v>0</v>
      </c>
      <c r="H176" s="11">
        <f t="shared" si="15"/>
        <v>0</v>
      </c>
      <c r="I176" s="11">
        <f t="shared" si="16"/>
        <v>0</v>
      </c>
      <c r="J176" s="11">
        <f t="shared" si="17"/>
        <v>0</v>
      </c>
    </row>
    <row r="177" spans="4:10" ht="14.25">
      <c r="D177" s="15">
        <f t="shared" si="13"/>
        <v>0</v>
      </c>
      <c r="E177" s="16">
        <f t="shared" si="12"/>
        <v>0</v>
      </c>
      <c r="F177" s="11"/>
      <c r="G177" s="11">
        <f t="shared" si="14"/>
        <v>0</v>
      </c>
      <c r="H177" s="11">
        <f t="shared" si="15"/>
        <v>0</v>
      </c>
      <c r="I177" s="11">
        <f t="shared" si="16"/>
        <v>0</v>
      </c>
      <c r="J177" s="11">
        <f t="shared" si="17"/>
        <v>0</v>
      </c>
    </row>
    <row r="178" spans="4:10" ht="14.25">
      <c r="D178" s="15">
        <f t="shared" si="13"/>
        <v>0</v>
      </c>
      <c r="E178" s="16">
        <f t="shared" si="12"/>
        <v>0</v>
      </c>
      <c r="F178" s="11"/>
      <c r="G178" s="11">
        <f t="shared" si="14"/>
        <v>0</v>
      </c>
      <c r="H178" s="11">
        <f t="shared" si="15"/>
        <v>0</v>
      </c>
      <c r="I178" s="11">
        <f t="shared" si="16"/>
        <v>0</v>
      </c>
      <c r="J178" s="11">
        <f t="shared" si="17"/>
        <v>0</v>
      </c>
    </row>
    <row r="179" spans="4:10" ht="14.25">
      <c r="D179" s="15">
        <f t="shared" si="13"/>
        <v>0</v>
      </c>
      <c r="E179" s="16">
        <f t="shared" si="12"/>
        <v>0</v>
      </c>
      <c r="F179" s="11"/>
      <c r="G179" s="11">
        <f t="shared" si="14"/>
        <v>0</v>
      </c>
      <c r="H179" s="11">
        <f t="shared" si="15"/>
        <v>0</v>
      </c>
      <c r="I179" s="11">
        <f t="shared" si="16"/>
        <v>0</v>
      </c>
      <c r="J179" s="11">
        <f t="shared" si="17"/>
        <v>0</v>
      </c>
    </row>
    <row r="180" spans="4:10" ht="14.25">
      <c r="D180" s="15">
        <f t="shared" si="13"/>
        <v>0</v>
      </c>
      <c r="E180" s="16">
        <f t="shared" si="12"/>
        <v>0</v>
      </c>
      <c r="F180" s="11"/>
      <c r="G180" s="11">
        <f t="shared" si="14"/>
        <v>0</v>
      </c>
      <c r="H180" s="11">
        <f t="shared" si="15"/>
        <v>0</v>
      </c>
      <c r="I180" s="11">
        <f t="shared" si="16"/>
        <v>0</v>
      </c>
      <c r="J180" s="11">
        <f t="shared" si="17"/>
        <v>0</v>
      </c>
    </row>
    <row r="181" spans="4:10" ht="14.25">
      <c r="D181" s="15">
        <f t="shared" si="13"/>
        <v>0</v>
      </c>
      <c r="E181" s="16">
        <f t="shared" si="12"/>
        <v>0</v>
      </c>
      <c r="F181" s="11"/>
      <c r="G181" s="11">
        <f t="shared" si="14"/>
        <v>0</v>
      </c>
      <c r="H181" s="11">
        <f t="shared" si="15"/>
        <v>0</v>
      </c>
      <c r="I181" s="11">
        <f t="shared" si="16"/>
        <v>0</v>
      </c>
      <c r="J181" s="11">
        <f t="shared" si="17"/>
        <v>0</v>
      </c>
    </row>
    <row r="182" spans="4:10" ht="14.25">
      <c r="D182" s="15">
        <f t="shared" si="13"/>
        <v>0</v>
      </c>
      <c r="E182" s="16">
        <f t="shared" si="12"/>
        <v>0</v>
      </c>
      <c r="F182" s="11"/>
      <c r="G182" s="11">
        <f t="shared" si="14"/>
        <v>0</v>
      </c>
      <c r="H182" s="11">
        <f t="shared" si="15"/>
        <v>0</v>
      </c>
      <c r="I182" s="11">
        <f t="shared" si="16"/>
        <v>0</v>
      </c>
      <c r="J182" s="11">
        <f t="shared" si="17"/>
        <v>0</v>
      </c>
    </row>
    <row r="183" spans="4:10" ht="14.25">
      <c r="D183" s="15">
        <f t="shared" si="13"/>
        <v>0</v>
      </c>
      <c r="E183" s="16">
        <f t="shared" si="12"/>
        <v>0</v>
      </c>
      <c r="F183" s="11"/>
      <c r="G183" s="11">
        <f t="shared" si="14"/>
        <v>0</v>
      </c>
      <c r="H183" s="11">
        <f t="shared" si="15"/>
        <v>0</v>
      </c>
      <c r="I183" s="11">
        <f t="shared" si="16"/>
        <v>0</v>
      </c>
      <c r="J183" s="11">
        <f t="shared" si="17"/>
        <v>0</v>
      </c>
    </row>
    <row r="184" spans="4:10" ht="14.25">
      <c r="D184" s="15">
        <f t="shared" si="13"/>
        <v>0</v>
      </c>
      <c r="E184" s="16">
        <f t="shared" si="12"/>
        <v>0</v>
      </c>
      <c r="F184" s="11"/>
      <c r="G184" s="11">
        <f t="shared" si="14"/>
        <v>0</v>
      </c>
      <c r="H184" s="11">
        <f t="shared" si="15"/>
        <v>0</v>
      </c>
      <c r="I184" s="11">
        <f t="shared" si="16"/>
        <v>0</v>
      </c>
      <c r="J184" s="11">
        <f t="shared" si="17"/>
        <v>0</v>
      </c>
    </row>
    <row r="185" spans="4:10" ht="14.25">
      <c r="D185" s="15">
        <f t="shared" si="13"/>
        <v>0</v>
      </c>
      <c r="E185" s="16">
        <f t="shared" si="12"/>
        <v>0</v>
      </c>
      <c r="F185" s="11"/>
      <c r="G185" s="11">
        <f t="shared" si="14"/>
        <v>0</v>
      </c>
      <c r="H185" s="11">
        <f t="shared" si="15"/>
        <v>0</v>
      </c>
      <c r="I185" s="11">
        <f t="shared" si="16"/>
        <v>0</v>
      </c>
      <c r="J185" s="11">
        <f t="shared" si="17"/>
        <v>0</v>
      </c>
    </row>
    <row r="186" spans="4:10" ht="14.25">
      <c r="D186" s="15">
        <f t="shared" si="13"/>
        <v>0</v>
      </c>
      <c r="E186" s="16">
        <f t="shared" si="12"/>
        <v>0</v>
      </c>
      <c r="F186" s="26">
        <f>IF(D186=0,0,$B$12*0.22%+J186*0.3%)</f>
        <v>0</v>
      </c>
      <c r="G186" s="11">
        <f t="shared" si="14"/>
        <v>0</v>
      </c>
      <c r="H186" s="11">
        <f t="shared" si="15"/>
        <v>0</v>
      </c>
      <c r="I186" s="11">
        <f t="shared" si="16"/>
        <v>0</v>
      </c>
      <c r="J186" s="11">
        <f t="shared" si="17"/>
        <v>0</v>
      </c>
    </row>
    <row r="187" spans="4:10" ht="14.25">
      <c r="D187" s="15">
        <f t="shared" si="13"/>
        <v>0</v>
      </c>
      <c r="E187" s="16">
        <f t="shared" si="12"/>
        <v>0</v>
      </c>
      <c r="F187" s="11"/>
      <c r="G187" s="11">
        <f t="shared" si="14"/>
        <v>0</v>
      </c>
      <c r="H187" s="11">
        <f t="shared" si="15"/>
        <v>0</v>
      </c>
      <c r="I187" s="11">
        <f t="shared" si="16"/>
        <v>0</v>
      </c>
      <c r="J187" s="11">
        <f t="shared" si="17"/>
        <v>0</v>
      </c>
    </row>
    <row r="188" spans="4:10" ht="14.25">
      <c r="D188" s="15">
        <f t="shared" si="13"/>
        <v>0</v>
      </c>
      <c r="E188" s="16">
        <f t="shared" si="12"/>
        <v>0</v>
      </c>
      <c r="F188" s="11"/>
      <c r="G188" s="11">
        <f t="shared" si="14"/>
        <v>0</v>
      </c>
      <c r="H188" s="11">
        <f t="shared" si="15"/>
        <v>0</v>
      </c>
      <c r="I188" s="11">
        <f t="shared" si="16"/>
        <v>0</v>
      </c>
      <c r="J188" s="11">
        <f t="shared" si="17"/>
        <v>0</v>
      </c>
    </row>
    <row r="189" spans="4:10" ht="14.25">
      <c r="D189" s="15">
        <f t="shared" si="13"/>
        <v>0</v>
      </c>
      <c r="E189" s="16">
        <f t="shared" si="12"/>
        <v>0</v>
      </c>
      <c r="F189" s="11"/>
      <c r="G189" s="11">
        <f t="shared" si="14"/>
        <v>0</v>
      </c>
      <c r="H189" s="11">
        <f t="shared" si="15"/>
        <v>0</v>
      </c>
      <c r="I189" s="11">
        <f t="shared" si="16"/>
        <v>0</v>
      </c>
      <c r="J189" s="11">
        <f t="shared" si="17"/>
        <v>0</v>
      </c>
    </row>
    <row r="190" spans="4:10" ht="14.25">
      <c r="D190" s="15">
        <f t="shared" si="13"/>
        <v>0</v>
      </c>
      <c r="E190" s="16">
        <f t="shared" si="12"/>
        <v>0</v>
      </c>
      <c r="F190" s="11"/>
      <c r="G190" s="11">
        <f t="shared" si="14"/>
        <v>0</v>
      </c>
      <c r="H190" s="11">
        <f t="shared" si="15"/>
        <v>0</v>
      </c>
      <c r="I190" s="11">
        <f t="shared" si="16"/>
        <v>0</v>
      </c>
      <c r="J190" s="11">
        <f t="shared" si="17"/>
        <v>0</v>
      </c>
    </row>
    <row r="191" spans="4:10" ht="14.25">
      <c r="D191" s="15">
        <f t="shared" si="13"/>
        <v>0</v>
      </c>
      <c r="E191" s="16">
        <f t="shared" si="12"/>
        <v>0</v>
      </c>
      <c r="F191" s="11"/>
      <c r="G191" s="11">
        <f t="shared" si="14"/>
        <v>0</v>
      </c>
      <c r="H191" s="11">
        <f t="shared" si="15"/>
        <v>0</v>
      </c>
      <c r="I191" s="11">
        <f t="shared" si="16"/>
        <v>0</v>
      </c>
      <c r="J191" s="11">
        <f t="shared" si="17"/>
        <v>0</v>
      </c>
    </row>
    <row r="192" spans="4:10" ht="14.25">
      <c r="D192" s="15">
        <f t="shared" si="13"/>
        <v>0</v>
      </c>
      <c r="E192" s="16">
        <f t="shared" si="12"/>
        <v>0</v>
      </c>
      <c r="F192" s="11"/>
      <c r="G192" s="11">
        <f t="shared" si="14"/>
        <v>0</v>
      </c>
      <c r="H192" s="11">
        <f t="shared" si="15"/>
        <v>0</v>
      </c>
      <c r="I192" s="11">
        <f t="shared" si="16"/>
        <v>0</v>
      </c>
      <c r="J192" s="11">
        <f t="shared" si="17"/>
        <v>0</v>
      </c>
    </row>
    <row r="193" spans="4:10" ht="14.25">
      <c r="D193" s="15">
        <f t="shared" si="13"/>
        <v>0</v>
      </c>
      <c r="E193" s="16">
        <f t="shared" si="12"/>
        <v>0</v>
      </c>
      <c r="F193" s="11"/>
      <c r="G193" s="11">
        <f t="shared" si="14"/>
        <v>0</v>
      </c>
      <c r="H193" s="11">
        <f t="shared" si="15"/>
        <v>0</v>
      </c>
      <c r="I193" s="11">
        <f t="shared" si="16"/>
        <v>0</v>
      </c>
      <c r="J193" s="11">
        <f t="shared" si="17"/>
        <v>0</v>
      </c>
    </row>
    <row r="194" spans="4:10" ht="14.25">
      <c r="D194" s="15">
        <f t="shared" si="13"/>
        <v>0</v>
      </c>
      <c r="E194" s="16">
        <f t="shared" si="12"/>
        <v>0</v>
      </c>
      <c r="F194" s="11"/>
      <c r="G194" s="11">
        <f t="shared" si="14"/>
        <v>0</v>
      </c>
      <c r="H194" s="11">
        <f t="shared" si="15"/>
        <v>0</v>
      </c>
      <c r="I194" s="11">
        <f t="shared" si="16"/>
        <v>0</v>
      </c>
      <c r="J194" s="11">
        <f t="shared" si="17"/>
        <v>0</v>
      </c>
    </row>
    <row r="195" spans="4:10" ht="14.25">
      <c r="D195" s="15">
        <f t="shared" si="13"/>
        <v>0</v>
      </c>
      <c r="E195" s="16">
        <f t="shared" si="12"/>
        <v>0</v>
      </c>
      <c r="F195" s="11"/>
      <c r="G195" s="11">
        <f t="shared" si="14"/>
        <v>0</v>
      </c>
      <c r="H195" s="11">
        <f t="shared" si="15"/>
        <v>0</v>
      </c>
      <c r="I195" s="11">
        <f t="shared" si="16"/>
        <v>0</v>
      </c>
      <c r="J195" s="11">
        <f t="shared" si="17"/>
        <v>0</v>
      </c>
    </row>
    <row r="196" spans="4:10" ht="14.25">
      <c r="D196" s="15">
        <f t="shared" si="13"/>
        <v>0</v>
      </c>
      <c r="E196" s="16">
        <f t="shared" si="12"/>
        <v>0</v>
      </c>
      <c r="F196" s="11"/>
      <c r="G196" s="11">
        <f t="shared" si="14"/>
        <v>0</v>
      </c>
      <c r="H196" s="11">
        <f t="shared" si="15"/>
        <v>0</v>
      </c>
      <c r="I196" s="11">
        <f t="shared" si="16"/>
        <v>0</v>
      </c>
      <c r="J196" s="11">
        <f t="shared" si="17"/>
        <v>0</v>
      </c>
    </row>
    <row r="197" spans="4:10" ht="14.25">
      <c r="D197" s="15">
        <f t="shared" si="13"/>
        <v>0</v>
      </c>
      <c r="E197" s="16">
        <f t="shared" si="12"/>
        <v>0</v>
      </c>
      <c r="F197" s="11"/>
      <c r="G197" s="11">
        <f t="shared" si="14"/>
        <v>0</v>
      </c>
      <c r="H197" s="11">
        <f t="shared" si="15"/>
        <v>0</v>
      </c>
      <c r="I197" s="11">
        <f t="shared" si="16"/>
        <v>0</v>
      </c>
      <c r="J197" s="11">
        <f t="shared" si="17"/>
        <v>0</v>
      </c>
    </row>
    <row r="198" spans="4:10" ht="14.25">
      <c r="D198" s="15">
        <f t="shared" si="13"/>
        <v>0</v>
      </c>
      <c r="E198" s="16">
        <f t="shared" si="12"/>
        <v>0</v>
      </c>
      <c r="F198" s="26">
        <f>IF(D198=0,0,$B$12*0.22%+J198*0.3%)</f>
        <v>0</v>
      </c>
      <c r="G198" s="11">
        <f t="shared" si="14"/>
        <v>0</v>
      </c>
      <c r="H198" s="11">
        <f t="shared" si="15"/>
        <v>0</v>
      </c>
      <c r="I198" s="11">
        <f t="shared" si="16"/>
        <v>0</v>
      </c>
      <c r="J198" s="11">
        <f t="shared" si="17"/>
        <v>0</v>
      </c>
    </row>
    <row r="199" spans="4:10" ht="14.25">
      <c r="D199" s="15">
        <f t="shared" si="13"/>
        <v>0</v>
      </c>
      <c r="E199" s="16">
        <f t="shared" si="12"/>
        <v>0</v>
      </c>
      <c r="F199" s="11"/>
      <c r="G199" s="11">
        <f t="shared" si="14"/>
        <v>0</v>
      </c>
      <c r="H199" s="11">
        <f t="shared" si="15"/>
        <v>0</v>
      </c>
      <c r="I199" s="11">
        <f t="shared" si="16"/>
        <v>0</v>
      </c>
      <c r="J199" s="11">
        <f t="shared" si="17"/>
        <v>0</v>
      </c>
    </row>
    <row r="200" spans="4:10" ht="14.25">
      <c r="D200" s="15">
        <f t="shared" si="13"/>
        <v>0</v>
      </c>
      <c r="E200" s="16">
        <f aca="true" t="shared" si="18" ref="E200:E246">IF(D200=0,0,DATE(YEAR(E199),(MONTH(E199)+1),DAY(E199)))</f>
        <v>0</v>
      </c>
      <c r="F200" s="11"/>
      <c r="G200" s="11">
        <f t="shared" si="14"/>
        <v>0</v>
      </c>
      <c r="H200" s="11">
        <f t="shared" si="15"/>
        <v>0</v>
      </c>
      <c r="I200" s="11">
        <f t="shared" si="16"/>
        <v>0</v>
      </c>
      <c r="J200" s="11">
        <f t="shared" si="17"/>
        <v>0</v>
      </c>
    </row>
    <row r="201" spans="4:10" ht="14.25">
      <c r="D201" s="15">
        <f aca="true" t="shared" si="19" ref="D201:D246">IF(D200=0,0,IF($B$8-D200=0,0,(D200+1)))</f>
        <v>0</v>
      </c>
      <c r="E201" s="16">
        <f t="shared" si="18"/>
        <v>0</v>
      </c>
      <c r="F201" s="11"/>
      <c r="G201" s="11">
        <f aca="true" t="shared" si="20" ref="G201:G246">IF(D201=$B$8,J200,IF(D201=0,0,$B$4-H201))</f>
        <v>0</v>
      </c>
      <c r="H201" s="11">
        <f aca="true" t="shared" si="21" ref="H201:H246">IF(D201=0,0,J200*$B$7*(E201-E200)/365)</f>
        <v>0</v>
      </c>
      <c r="I201" s="11">
        <f aca="true" t="shared" si="22" ref="I201:I246">IF(D201=0,0,IF(D201=$B$8,(G201+H201+F201),($B$4+F201)))</f>
        <v>0</v>
      </c>
      <c r="J201" s="11">
        <f aca="true" t="shared" si="23" ref="J201:J246">IF(D201=0,0,J200-G201+0.000001)</f>
        <v>0</v>
      </c>
    </row>
    <row r="202" spans="4:10" ht="14.25">
      <c r="D202" s="15">
        <f t="shared" si="19"/>
        <v>0</v>
      </c>
      <c r="E202" s="16">
        <f t="shared" si="18"/>
        <v>0</v>
      </c>
      <c r="F202" s="11"/>
      <c r="G202" s="11">
        <f t="shared" si="20"/>
        <v>0</v>
      </c>
      <c r="H202" s="11">
        <f t="shared" si="21"/>
        <v>0</v>
      </c>
      <c r="I202" s="11">
        <f t="shared" si="22"/>
        <v>0</v>
      </c>
      <c r="J202" s="11">
        <f t="shared" si="23"/>
        <v>0</v>
      </c>
    </row>
    <row r="203" spans="4:10" ht="14.25">
      <c r="D203" s="15">
        <f t="shared" si="19"/>
        <v>0</v>
      </c>
      <c r="E203" s="16">
        <f t="shared" si="18"/>
        <v>0</v>
      </c>
      <c r="F203" s="11"/>
      <c r="G203" s="11">
        <f t="shared" si="20"/>
        <v>0</v>
      </c>
      <c r="H203" s="11">
        <f t="shared" si="21"/>
        <v>0</v>
      </c>
      <c r="I203" s="11">
        <f t="shared" si="22"/>
        <v>0</v>
      </c>
      <c r="J203" s="11">
        <f t="shared" si="23"/>
        <v>0</v>
      </c>
    </row>
    <row r="204" spans="4:10" ht="14.25">
      <c r="D204" s="15">
        <f t="shared" si="19"/>
        <v>0</v>
      </c>
      <c r="E204" s="16">
        <f t="shared" si="18"/>
        <v>0</v>
      </c>
      <c r="F204" s="11"/>
      <c r="G204" s="11">
        <f t="shared" si="20"/>
        <v>0</v>
      </c>
      <c r="H204" s="11">
        <f t="shared" si="21"/>
        <v>0</v>
      </c>
      <c r="I204" s="11">
        <f t="shared" si="22"/>
        <v>0</v>
      </c>
      <c r="J204" s="11">
        <f t="shared" si="23"/>
        <v>0</v>
      </c>
    </row>
    <row r="205" spans="4:10" ht="14.25">
      <c r="D205" s="15">
        <f t="shared" si="19"/>
        <v>0</v>
      </c>
      <c r="E205" s="16">
        <f t="shared" si="18"/>
        <v>0</v>
      </c>
      <c r="F205" s="11"/>
      <c r="G205" s="11">
        <f t="shared" si="20"/>
        <v>0</v>
      </c>
      <c r="H205" s="11">
        <f t="shared" si="21"/>
        <v>0</v>
      </c>
      <c r="I205" s="11">
        <f t="shared" si="22"/>
        <v>0</v>
      </c>
      <c r="J205" s="11">
        <f t="shared" si="23"/>
        <v>0</v>
      </c>
    </row>
    <row r="206" spans="4:10" ht="14.25">
      <c r="D206" s="15">
        <f t="shared" si="19"/>
        <v>0</v>
      </c>
      <c r="E206" s="16">
        <f t="shared" si="18"/>
        <v>0</v>
      </c>
      <c r="F206" s="11"/>
      <c r="G206" s="11">
        <f t="shared" si="20"/>
        <v>0</v>
      </c>
      <c r="H206" s="11">
        <f t="shared" si="21"/>
        <v>0</v>
      </c>
      <c r="I206" s="11">
        <f t="shared" si="22"/>
        <v>0</v>
      </c>
      <c r="J206" s="11">
        <f t="shared" si="23"/>
        <v>0</v>
      </c>
    </row>
    <row r="207" spans="4:10" ht="14.25">
      <c r="D207" s="15">
        <f t="shared" si="19"/>
        <v>0</v>
      </c>
      <c r="E207" s="16">
        <f t="shared" si="18"/>
        <v>0</v>
      </c>
      <c r="F207" s="11"/>
      <c r="G207" s="11">
        <f t="shared" si="20"/>
        <v>0</v>
      </c>
      <c r="H207" s="11">
        <f t="shared" si="21"/>
        <v>0</v>
      </c>
      <c r="I207" s="11">
        <f t="shared" si="22"/>
        <v>0</v>
      </c>
      <c r="J207" s="11">
        <f t="shared" si="23"/>
        <v>0</v>
      </c>
    </row>
    <row r="208" spans="4:10" ht="14.25">
      <c r="D208" s="15">
        <f t="shared" si="19"/>
        <v>0</v>
      </c>
      <c r="E208" s="16">
        <f t="shared" si="18"/>
        <v>0</v>
      </c>
      <c r="F208" s="11"/>
      <c r="G208" s="11">
        <f t="shared" si="20"/>
        <v>0</v>
      </c>
      <c r="H208" s="11">
        <f t="shared" si="21"/>
        <v>0</v>
      </c>
      <c r="I208" s="11">
        <f t="shared" si="22"/>
        <v>0</v>
      </c>
      <c r="J208" s="11">
        <f t="shared" si="23"/>
        <v>0</v>
      </c>
    </row>
    <row r="209" spans="4:10" ht="14.25">
      <c r="D209" s="15">
        <f t="shared" si="19"/>
        <v>0</v>
      </c>
      <c r="E209" s="16">
        <f t="shared" si="18"/>
        <v>0</v>
      </c>
      <c r="F209" s="11"/>
      <c r="G209" s="11">
        <f t="shared" si="20"/>
        <v>0</v>
      </c>
      <c r="H209" s="11">
        <f t="shared" si="21"/>
        <v>0</v>
      </c>
      <c r="I209" s="11">
        <f t="shared" si="22"/>
        <v>0</v>
      </c>
      <c r="J209" s="11">
        <f t="shared" si="23"/>
        <v>0</v>
      </c>
    </row>
    <row r="210" spans="4:10" ht="14.25">
      <c r="D210" s="15">
        <f t="shared" si="19"/>
        <v>0</v>
      </c>
      <c r="E210" s="16">
        <f t="shared" si="18"/>
        <v>0</v>
      </c>
      <c r="F210" s="26">
        <f>IF(D210=0,0,$B$12*0.22%+J210*0.3%)</f>
        <v>0</v>
      </c>
      <c r="G210" s="11">
        <f t="shared" si="20"/>
        <v>0</v>
      </c>
      <c r="H210" s="11">
        <f t="shared" si="21"/>
        <v>0</v>
      </c>
      <c r="I210" s="11">
        <f t="shared" si="22"/>
        <v>0</v>
      </c>
      <c r="J210" s="11">
        <f t="shared" si="23"/>
        <v>0</v>
      </c>
    </row>
    <row r="211" spans="4:10" ht="14.25">
      <c r="D211" s="15">
        <f t="shared" si="19"/>
        <v>0</v>
      </c>
      <c r="E211" s="16">
        <f t="shared" si="18"/>
        <v>0</v>
      </c>
      <c r="F211" s="11"/>
      <c r="G211" s="11">
        <f t="shared" si="20"/>
        <v>0</v>
      </c>
      <c r="H211" s="11">
        <f t="shared" si="21"/>
        <v>0</v>
      </c>
      <c r="I211" s="11">
        <f t="shared" si="22"/>
        <v>0</v>
      </c>
      <c r="J211" s="11">
        <f t="shared" si="23"/>
        <v>0</v>
      </c>
    </row>
    <row r="212" spans="4:10" ht="14.25">
      <c r="D212" s="15">
        <f t="shared" si="19"/>
        <v>0</v>
      </c>
      <c r="E212" s="16">
        <f t="shared" si="18"/>
        <v>0</v>
      </c>
      <c r="F212" s="11"/>
      <c r="G212" s="11">
        <f t="shared" si="20"/>
        <v>0</v>
      </c>
      <c r="H212" s="11">
        <f t="shared" si="21"/>
        <v>0</v>
      </c>
      <c r="I212" s="11">
        <f t="shared" si="22"/>
        <v>0</v>
      </c>
      <c r="J212" s="11">
        <f t="shared" si="23"/>
        <v>0</v>
      </c>
    </row>
    <row r="213" spans="4:10" ht="14.25">
      <c r="D213" s="15">
        <f t="shared" si="19"/>
        <v>0</v>
      </c>
      <c r="E213" s="16">
        <f t="shared" si="18"/>
        <v>0</v>
      </c>
      <c r="F213" s="11"/>
      <c r="G213" s="11">
        <f t="shared" si="20"/>
        <v>0</v>
      </c>
      <c r="H213" s="11">
        <f t="shared" si="21"/>
        <v>0</v>
      </c>
      <c r="I213" s="11">
        <f t="shared" si="22"/>
        <v>0</v>
      </c>
      <c r="J213" s="11">
        <f t="shared" si="23"/>
        <v>0</v>
      </c>
    </row>
    <row r="214" spans="4:10" ht="14.25">
      <c r="D214" s="15">
        <f t="shared" si="19"/>
        <v>0</v>
      </c>
      <c r="E214" s="16">
        <f t="shared" si="18"/>
        <v>0</v>
      </c>
      <c r="F214" s="11"/>
      <c r="G214" s="11">
        <f t="shared" si="20"/>
        <v>0</v>
      </c>
      <c r="H214" s="11">
        <f t="shared" si="21"/>
        <v>0</v>
      </c>
      <c r="I214" s="11">
        <f t="shared" si="22"/>
        <v>0</v>
      </c>
      <c r="J214" s="11">
        <f t="shared" si="23"/>
        <v>0</v>
      </c>
    </row>
    <row r="215" spans="4:10" ht="14.25">
      <c r="D215" s="15">
        <f t="shared" si="19"/>
        <v>0</v>
      </c>
      <c r="E215" s="16">
        <f t="shared" si="18"/>
        <v>0</v>
      </c>
      <c r="F215" s="11"/>
      <c r="G215" s="11">
        <f t="shared" si="20"/>
        <v>0</v>
      </c>
      <c r="H215" s="11">
        <f t="shared" si="21"/>
        <v>0</v>
      </c>
      <c r="I215" s="11">
        <f t="shared" si="22"/>
        <v>0</v>
      </c>
      <c r="J215" s="11">
        <f t="shared" si="23"/>
        <v>0</v>
      </c>
    </row>
    <row r="216" spans="4:10" ht="14.25">
      <c r="D216" s="15">
        <f t="shared" si="19"/>
        <v>0</v>
      </c>
      <c r="E216" s="16">
        <f t="shared" si="18"/>
        <v>0</v>
      </c>
      <c r="F216" s="11"/>
      <c r="G216" s="11">
        <f t="shared" si="20"/>
        <v>0</v>
      </c>
      <c r="H216" s="11">
        <f t="shared" si="21"/>
        <v>0</v>
      </c>
      <c r="I216" s="11">
        <f t="shared" si="22"/>
        <v>0</v>
      </c>
      <c r="J216" s="11">
        <f t="shared" si="23"/>
        <v>0</v>
      </c>
    </row>
    <row r="217" spans="4:10" ht="14.25">
      <c r="D217" s="15">
        <f t="shared" si="19"/>
        <v>0</v>
      </c>
      <c r="E217" s="16">
        <f t="shared" si="18"/>
        <v>0</v>
      </c>
      <c r="F217" s="11"/>
      <c r="G217" s="11">
        <f t="shared" si="20"/>
        <v>0</v>
      </c>
      <c r="H217" s="11">
        <f t="shared" si="21"/>
        <v>0</v>
      </c>
      <c r="I217" s="11">
        <f t="shared" si="22"/>
        <v>0</v>
      </c>
      <c r="J217" s="11">
        <f t="shared" si="23"/>
        <v>0</v>
      </c>
    </row>
    <row r="218" spans="4:10" ht="14.25">
      <c r="D218" s="15">
        <f t="shared" si="19"/>
        <v>0</v>
      </c>
      <c r="E218" s="16">
        <f t="shared" si="18"/>
        <v>0</v>
      </c>
      <c r="F218" s="11"/>
      <c r="G218" s="11">
        <f t="shared" si="20"/>
        <v>0</v>
      </c>
      <c r="H218" s="11">
        <f t="shared" si="21"/>
        <v>0</v>
      </c>
      <c r="I218" s="11">
        <f t="shared" si="22"/>
        <v>0</v>
      </c>
      <c r="J218" s="11">
        <f t="shared" si="23"/>
        <v>0</v>
      </c>
    </row>
    <row r="219" spans="4:10" ht="14.25">
      <c r="D219" s="15">
        <f t="shared" si="19"/>
        <v>0</v>
      </c>
      <c r="E219" s="16">
        <f t="shared" si="18"/>
        <v>0</v>
      </c>
      <c r="F219" s="11"/>
      <c r="G219" s="11">
        <f t="shared" si="20"/>
        <v>0</v>
      </c>
      <c r="H219" s="11">
        <f t="shared" si="21"/>
        <v>0</v>
      </c>
      <c r="I219" s="11">
        <f t="shared" si="22"/>
        <v>0</v>
      </c>
      <c r="J219" s="11">
        <f t="shared" si="23"/>
        <v>0</v>
      </c>
    </row>
    <row r="220" spans="4:10" ht="14.25">
      <c r="D220" s="15">
        <f t="shared" si="19"/>
        <v>0</v>
      </c>
      <c r="E220" s="16">
        <f t="shared" si="18"/>
        <v>0</v>
      </c>
      <c r="F220" s="11"/>
      <c r="G220" s="11">
        <f t="shared" si="20"/>
        <v>0</v>
      </c>
      <c r="H220" s="11">
        <f t="shared" si="21"/>
        <v>0</v>
      </c>
      <c r="I220" s="11">
        <f t="shared" si="22"/>
        <v>0</v>
      </c>
      <c r="J220" s="11">
        <f t="shared" si="23"/>
        <v>0</v>
      </c>
    </row>
    <row r="221" spans="4:10" ht="14.25">
      <c r="D221" s="15">
        <f t="shared" si="19"/>
        <v>0</v>
      </c>
      <c r="E221" s="16">
        <f t="shared" si="18"/>
        <v>0</v>
      </c>
      <c r="F221" s="11"/>
      <c r="G221" s="11">
        <f t="shared" si="20"/>
        <v>0</v>
      </c>
      <c r="H221" s="11">
        <f t="shared" si="21"/>
        <v>0</v>
      </c>
      <c r="I221" s="11">
        <f t="shared" si="22"/>
        <v>0</v>
      </c>
      <c r="J221" s="11">
        <f t="shared" si="23"/>
        <v>0</v>
      </c>
    </row>
    <row r="222" spans="4:10" ht="14.25">
      <c r="D222" s="15">
        <f t="shared" si="19"/>
        <v>0</v>
      </c>
      <c r="E222" s="16">
        <f t="shared" si="18"/>
        <v>0</v>
      </c>
      <c r="F222" s="26">
        <f>IF(D222=0,0,$B$12*0.22%+J222*0.3%)</f>
        <v>0</v>
      </c>
      <c r="G222" s="11">
        <f t="shared" si="20"/>
        <v>0</v>
      </c>
      <c r="H222" s="11">
        <f t="shared" si="21"/>
        <v>0</v>
      </c>
      <c r="I222" s="11">
        <f t="shared" si="22"/>
        <v>0</v>
      </c>
      <c r="J222" s="11">
        <f t="shared" si="23"/>
        <v>0</v>
      </c>
    </row>
    <row r="223" spans="4:10" ht="14.25">
      <c r="D223" s="15">
        <f t="shared" si="19"/>
        <v>0</v>
      </c>
      <c r="E223" s="16">
        <f t="shared" si="18"/>
        <v>0</v>
      </c>
      <c r="F223" s="11"/>
      <c r="G223" s="11">
        <f t="shared" si="20"/>
        <v>0</v>
      </c>
      <c r="H223" s="11">
        <f t="shared" si="21"/>
        <v>0</v>
      </c>
      <c r="I223" s="11">
        <f t="shared" si="22"/>
        <v>0</v>
      </c>
      <c r="J223" s="11">
        <f t="shared" si="23"/>
        <v>0</v>
      </c>
    </row>
    <row r="224" spans="4:10" ht="14.25">
      <c r="D224" s="15">
        <f t="shared" si="19"/>
        <v>0</v>
      </c>
      <c r="E224" s="16">
        <f t="shared" si="18"/>
        <v>0</v>
      </c>
      <c r="F224" s="11"/>
      <c r="G224" s="11">
        <f t="shared" si="20"/>
        <v>0</v>
      </c>
      <c r="H224" s="11">
        <f t="shared" si="21"/>
        <v>0</v>
      </c>
      <c r="I224" s="11">
        <f t="shared" si="22"/>
        <v>0</v>
      </c>
      <c r="J224" s="11">
        <f t="shared" si="23"/>
        <v>0</v>
      </c>
    </row>
    <row r="225" spans="4:10" ht="14.25">
      <c r="D225" s="15">
        <f t="shared" si="19"/>
        <v>0</v>
      </c>
      <c r="E225" s="16">
        <f t="shared" si="18"/>
        <v>0</v>
      </c>
      <c r="F225" s="11"/>
      <c r="G225" s="11">
        <f t="shared" si="20"/>
        <v>0</v>
      </c>
      <c r="H225" s="11">
        <f t="shared" si="21"/>
        <v>0</v>
      </c>
      <c r="I225" s="11">
        <f t="shared" si="22"/>
        <v>0</v>
      </c>
      <c r="J225" s="11">
        <f t="shared" si="23"/>
        <v>0</v>
      </c>
    </row>
    <row r="226" spans="4:10" ht="14.25">
      <c r="D226" s="15">
        <f t="shared" si="19"/>
        <v>0</v>
      </c>
      <c r="E226" s="16">
        <f t="shared" si="18"/>
        <v>0</v>
      </c>
      <c r="F226" s="11"/>
      <c r="G226" s="11">
        <f t="shared" si="20"/>
        <v>0</v>
      </c>
      <c r="H226" s="11">
        <f t="shared" si="21"/>
        <v>0</v>
      </c>
      <c r="I226" s="11">
        <f t="shared" si="22"/>
        <v>0</v>
      </c>
      <c r="J226" s="11">
        <f t="shared" si="23"/>
        <v>0</v>
      </c>
    </row>
    <row r="227" spans="4:10" ht="14.25">
      <c r="D227" s="15">
        <f t="shared" si="19"/>
        <v>0</v>
      </c>
      <c r="E227" s="16">
        <f t="shared" si="18"/>
        <v>0</v>
      </c>
      <c r="F227" s="11"/>
      <c r="G227" s="11">
        <f t="shared" si="20"/>
        <v>0</v>
      </c>
      <c r="H227" s="11">
        <f t="shared" si="21"/>
        <v>0</v>
      </c>
      <c r="I227" s="11">
        <f t="shared" si="22"/>
        <v>0</v>
      </c>
      <c r="J227" s="11">
        <f t="shared" si="23"/>
        <v>0</v>
      </c>
    </row>
    <row r="228" spans="4:10" ht="14.25">
      <c r="D228" s="15">
        <f t="shared" si="19"/>
        <v>0</v>
      </c>
      <c r="E228" s="16">
        <f t="shared" si="18"/>
        <v>0</v>
      </c>
      <c r="F228" s="11"/>
      <c r="G228" s="11">
        <f t="shared" si="20"/>
        <v>0</v>
      </c>
      <c r="H228" s="11">
        <f t="shared" si="21"/>
        <v>0</v>
      </c>
      <c r="I228" s="11">
        <f t="shared" si="22"/>
        <v>0</v>
      </c>
      <c r="J228" s="11">
        <f t="shared" si="23"/>
        <v>0</v>
      </c>
    </row>
    <row r="229" spans="4:10" ht="14.25">
      <c r="D229" s="15">
        <f t="shared" si="19"/>
        <v>0</v>
      </c>
      <c r="E229" s="16">
        <f t="shared" si="18"/>
        <v>0</v>
      </c>
      <c r="F229" s="11"/>
      <c r="G229" s="11">
        <f t="shared" si="20"/>
        <v>0</v>
      </c>
      <c r="H229" s="11">
        <f t="shared" si="21"/>
        <v>0</v>
      </c>
      <c r="I229" s="11">
        <f t="shared" si="22"/>
        <v>0</v>
      </c>
      <c r="J229" s="11">
        <f t="shared" si="23"/>
        <v>0</v>
      </c>
    </row>
    <row r="230" spans="4:10" ht="14.25">
      <c r="D230" s="15">
        <f t="shared" si="19"/>
        <v>0</v>
      </c>
      <c r="E230" s="16">
        <f t="shared" si="18"/>
        <v>0</v>
      </c>
      <c r="F230" s="11"/>
      <c r="G230" s="11">
        <f t="shared" si="20"/>
        <v>0</v>
      </c>
      <c r="H230" s="11">
        <f t="shared" si="21"/>
        <v>0</v>
      </c>
      <c r="I230" s="11">
        <f t="shared" si="22"/>
        <v>0</v>
      </c>
      <c r="J230" s="11">
        <f t="shared" si="23"/>
        <v>0</v>
      </c>
    </row>
    <row r="231" spans="4:10" ht="14.25">
      <c r="D231" s="15">
        <f t="shared" si="19"/>
        <v>0</v>
      </c>
      <c r="E231" s="16">
        <f t="shared" si="18"/>
        <v>0</v>
      </c>
      <c r="F231" s="11"/>
      <c r="G231" s="11">
        <f t="shared" si="20"/>
        <v>0</v>
      </c>
      <c r="H231" s="11">
        <f t="shared" si="21"/>
        <v>0</v>
      </c>
      <c r="I231" s="11">
        <f t="shared" si="22"/>
        <v>0</v>
      </c>
      <c r="J231" s="11">
        <f t="shared" si="23"/>
        <v>0</v>
      </c>
    </row>
    <row r="232" spans="4:10" ht="14.25">
      <c r="D232" s="15">
        <f t="shared" si="19"/>
        <v>0</v>
      </c>
      <c r="E232" s="16">
        <f t="shared" si="18"/>
        <v>0</v>
      </c>
      <c r="F232" s="11"/>
      <c r="G232" s="11">
        <f t="shared" si="20"/>
        <v>0</v>
      </c>
      <c r="H232" s="11">
        <f t="shared" si="21"/>
        <v>0</v>
      </c>
      <c r="I232" s="11">
        <f t="shared" si="22"/>
        <v>0</v>
      </c>
      <c r="J232" s="11">
        <f t="shared" si="23"/>
        <v>0</v>
      </c>
    </row>
    <row r="233" spans="4:10" ht="14.25">
      <c r="D233" s="15">
        <f t="shared" si="19"/>
        <v>0</v>
      </c>
      <c r="E233" s="16">
        <f t="shared" si="18"/>
        <v>0</v>
      </c>
      <c r="F233" s="11"/>
      <c r="G233" s="11">
        <f t="shared" si="20"/>
        <v>0</v>
      </c>
      <c r="H233" s="11">
        <f t="shared" si="21"/>
        <v>0</v>
      </c>
      <c r="I233" s="11">
        <f t="shared" si="22"/>
        <v>0</v>
      </c>
      <c r="J233" s="11">
        <f t="shared" si="23"/>
        <v>0</v>
      </c>
    </row>
    <row r="234" spans="4:10" ht="14.25">
      <c r="D234" s="15">
        <f t="shared" si="19"/>
        <v>0</v>
      </c>
      <c r="E234" s="16">
        <f t="shared" si="18"/>
        <v>0</v>
      </c>
      <c r="F234" s="26">
        <f>IF(D234=0,0,$B$12*0.22%+J234*0.3%)</f>
        <v>0</v>
      </c>
      <c r="G234" s="11">
        <f t="shared" si="20"/>
        <v>0</v>
      </c>
      <c r="H234" s="11">
        <f t="shared" si="21"/>
        <v>0</v>
      </c>
      <c r="I234" s="11">
        <f t="shared" si="22"/>
        <v>0</v>
      </c>
      <c r="J234" s="11">
        <f t="shared" si="23"/>
        <v>0</v>
      </c>
    </row>
    <row r="235" spans="4:10" ht="14.25">
      <c r="D235" s="15">
        <f t="shared" si="19"/>
        <v>0</v>
      </c>
      <c r="E235" s="16">
        <f t="shared" si="18"/>
        <v>0</v>
      </c>
      <c r="F235" s="11"/>
      <c r="G235" s="11">
        <f t="shared" si="20"/>
        <v>0</v>
      </c>
      <c r="H235" s="11">
        <f t="shared" si="21"/>
        <v>0</v>
      </c>
      <c r="I235" s="11">
        <f t="shared" si="22"/>
        <v>0</v>
      </c>
      <c r="J235" s="11">
        <f t="shared" si="23"/>
        <v>0</v>
      </c>
    </row>
    <row r="236" spans="4:10" ht="14.25">
      <c r="D236" s="15">
        <f t="shared" si="19"/>
        <v>0</v>
      </c>
      <c r="E236" s="16">
        <f t="shared" si="18"/>
        <v>0</v>
      </c>
      <c r="F236" s="11"/>
      <c r="G236" s="11">
        <f t="shared" si="20"/>
        <v>0</v>
      </c>
      <c r="H236" s="11">
        <f t="shared" si="21"/>
        <v>0</v>
      </c>
      <c r="I236" s="11">
        <f t="shared" si="22"/>
        <v>0</v>
      </c>
      <c r="J236" s="11">
        <f t="shared" si="23"/>
        <v>0</v>
      </c>
    </row>
    <row r="237" spans="4:10" ht="14.25">
      <c r="D237" s="15">
        <f t="shared" si="19"/>
        <v>0</v>
      </c>
      <c r="E237" s="16">
        <f t="shared" si="18"/>
        <v>0</v>
      </c>
      <c r="F237" s="11"/>
      <c r="G237" s="11">
        <f t="shared" si="20"/>
        <v>0</v>
      </c>
      <c r="H237" s="11">
        <f t="shared" si="21"/>
        <v>0</v>
      </c>
      <c r="I237" s="11">
        <f t="shared" si="22"/>
        <v>0</v>
      </c>
      <c r="J237" s="11">
        <f t="shared" si="23"/>
        <v>0</v>
      </c>
    </row>
    <row r="238" spans="4:10" ht="14.25">
      <c r="D238" s="15">
        <f t="shared" si="19"/>
        <v>0</v>
      </c>
      <c r="E238" s="16">
        <f t="shared" si="18"/>
        <v>0</v>
      </c>
      <c r="F238" s="11"/>
      <c r="G238" s="11">
        <f t="shared" si="20"/>
        <v>0</v>
      </c>
      <c r="H238" s="11">
        <f t="shared" si="21"/>
        <v>0</v>
      </c>
      <c r="I238" s="11">
        <f t="shared" si="22"/>
        <v>0</v>
      </c>
      <c r="J238" s="11">
        <f t="shared" si="23"/>
        <v>0</v>
      </c>
    </row>
    <row r="239" spans="4:10" ht="14.25">
      <c r="D239" s="15">
        <f t="shared" si="19"/>
        <v>0</v>
      </c>
      <c r="E239" s="16">
        <f t="shared" si="18"/>
        <v>0</v>
      </c>
      <c r="F239" s="11"/>
      <c r="G239" s="11">
        <f t="shared" si="20"/>
        <v>0</v>
      </c>
      <c r="H239" s="11">
        <f t="shared" si="21"/>
        <v>0</v>
      </c>
      <c r="I239" s="11">
        <f t="shared" si="22"/>
        <v>0</v>
      </c>
      <c r="J239" s="11">
        <f t="shared" si="23"/>
        <v>0</v>
      </c>
    </row>
    <row r="240" spans="4:10" ht="14.25">
      <c r="D240" s="15">
        <f t="shared" si="19"/>
        <v>0</v>
      </c>
      <c r="E240" s="16">
        <f t="shared" si="18"/>
        <v>0</v>
      </c>
      <c r="F240" s="11"/>
      <c r="G240" s="11">
        <f t="shared" si="20"/>
        <v>0</v>
      </c>
      <c r="H240" s="11">
        <f t="shared" si="21"/>
        <v>0</v>
      </c>
      <c r="I240" s="11">
        <f t="shared" si="22"/>
        <v>0</v>
      </c>
      <c r="J240" s="11">
        <f t="shared" si="23"/>
        <v>0</v>
      </c>
    </row>
    <row r="241" spans="4:10" ht="14.25">
      <c r="D241" s="15">
        <f t="shared" si="19"/>
        <v>0</v>
      </c>
      <c r="E241" s="16">
        <f t="shared" si="18"/>
        <v>0</v>
      </c>
      <c r="F241" s="11"/>
      <c r="G241" s="11">
        <f t="shared" si="20"/>
        <v>0</v>
      </c>
      <c r="H241" s="11">
        <f t="shared" si="21"/>
        <v>0</v>
      </c>
      <c r="I241" s="11">
        <f t="shared" si="22"/>
        <v>0</v>
      </c>
      <c r="J241" s="11">
        <f t="shared" si="23"/>
        <v>0</v>
      </c>
    </row>
    <row r="242" spans="4:10" ht="14.25">
      <c r="D242" s="15">
        <f t="shared" si="19"/>
        <v>0</v>
      </c>
      <c r="E242" s="16">
        <f t="shared" si="18"/>
        <v>0</v>
      </c>
      <c r="F242" s="11"/>
      <c r="G242" s="11">
        <f t="shared" si="20"/>
        <v>0</v>
      </c>
      <c r="H242" s="11">
        <f t="shared" si="21"/>
        <v>0</v>
      </c>
      <c r="I242" s="11">
        <f t="shared" si="22"/>
        <v>0</v>
      </c>
      <c r="J242" s="11">
        <f t="shared" si="23"/>
        <v>0</v>
      </c>
    </row>
    <row r="243" spans="4:10" ht="14.25">
      <c r="D243" s="15">
        <f t="shared" si="19"/>
        <v>0</v>
      </c>
      <c r="E243" s="16">
        <f t="shared" si="18"/>
        <v>0</v>
      </c>
      <c r="F243" s="11"/>
      <c r="G243" s="11">
        <f t="shared" si="20"/>
        <v>0</v>
      </c>
      <c r="H243" s="11">
        <f t="shared" si="21"/>
        <v>0</v>
      </c>
      <c r="I243" s="11">
        <f t="shared" si="22"/>
        <v>0</v>
      </c>
      <c r="J243" s="11">
        <f t="shared" si="23"/>
        <v>0</v>
      </c>
    </row>
    <row r="244" spans="4:10" ht="14.25">
      <c r="D244" s="15">
        <f t="shared" si="19"/>
        <v>0</v>
      </c>
      <c r="E244" s="16">
        <f t="shared" si="18"/>
        <v>0</v>
      </c>
      <c r="F244" s="11"/>
      <c r="G244" s="11">
        <f t="shared" si="20"/>
        <v>0</v>
      </c>
      <c r="H244" s="11">
        <f t="shared" si="21"/>
        <v>0</v>
      </c>
      <c r="I244" s="11">
        <f t="shared" si="22"/>
        <v>0</v>
      </c>
      <c r="J244" s="11">
        <f t="shared" si="23"/>
        <v>0</v>
      </c>
    </row>
    <row r="245" spans="4:10" ht="14.25">
      <c r="D245" s="15">
        <f t="shared" si="19"/>
        <v>0</v>
      </c>
      <c r="E245" s="16">
        <f t="shared" si="18"/>
        <v>0</v>
      </c>
      <c r="F245" s="11"/>
      <c r="G245" s="11">
        <f t="shared" si="20"/>
        <v>0</v>
      </c>
      <c r="H245" s="11">
        <f t="shared" si="21"/>
        <v>0</v>
      </c>
      <c r="I245" s="11">
        <f t="shared" si="22"/>
        <v>0</v>
      </c>
      <c r="J245" s="11">
        <f t="shared" si="23"/>
        <v>0</v>
      </c>
    </row>
    <row r="246" spans="4:10" ht="14.25">
      <c r="D246" s="15">
        <f t="shared" si="19"/>
        <v>0</v>
      </c>
      <c r="E246" s="16">
        <f t="shared" si="18"/>
        <v>0</v>
      </c>
      <c r="F246" s="26">
        <f>IF(D246=0,0,$B$12*0.22%+J246*0.3%)</f>
        <v>0</v>
      </c>
      <c r="G246" s="11">
        <f t="shared" si="20"/>
        <v>0</v>
      </c>
      <c r="H246" s="11">
        <f t="shared" si="21"/>
        <v>0</v>
      </c>
      <c r="I246" s="11">
        <f t="shared" si="22"/>
        <v>0</v>
      </c>
      <c r="J246" s="11">
        <f t="shared" si="23"/>
        <v>0</v>
      </c>
    </row>
    <row r="247" spans="5:10" ht="14.25">
      <c r="E247" s="29"/>
      <c r="G247" s="19"/>
      <c r="H247" s="19"/>
      <c r="I247" s="19"/>
      <c r="J247" s="19"/>
    </row>
    <row r="248" spans="5:10" ht="14.25">
      <c r="E248" s="1"/>
      <c r="I248" s="3"/>
      <c r="J248" s="30"/>
    </row>
  </sheetData>
  <sheetProtection password="CC0D" sheet="1"/>
  <mergeCells count="5">
    <mergeCell ref="A5:B5"/>
    <mergeCell ref="A25:A29"/>
    <mergeCell ref="B25:B29"/>
    <mergeCell ref="A1:J1"/>
    <mergeCell ref="A2:J2"/>
  </mergeCells>
  <conditionalFormatting sqref="F6:J246">
    <cfRule type="cellIs" priority="5" dxfId="12" operator="notEqual">
      <formula>0</formula>
    </cfRule>
    <cfRule type="cellIs" priority="6" dxfId="13" operator="equal">
      <formula>0</formula>
    </cfRule>
  </conditionalFormatting>
  <conditionalFormatting sqref="D7:D246">
    <cfRule type="cellIs" priority="3" dxfId="12" operator="notEqual">
      <formula>0</formula>
    </cfRule>
    <cfRule type="cellIs" priority="4" dxfId="13" operator="equal">
      <formula>0</formula>
    </cfRule>
  </conditionalFormatting>
  <conditionalFormatting sqref="E6:E246">
    <cfRule type="cellIs" priority="1" dxfId="14" operator="notEqual">
      <formula>0</formula>
    </cfRule>
    <cfRule type="cellIs" priority="2" dxfId="13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8"/>
  <sheetViews>
    <sheetView showGridLines="0" tabSelected="1" zoomScale="85" zoomScaleNormal="85" zoomScalePageLayoutView="0" workbookViewId="0" topLeftCell="A1">
      <selection activeCell="C33" sqref="C33"/>
    </sheetView>
  </sheetViews>
  <sheetFormatPr defaultColWidth="9.140625" defaultRowHeight="15"/>
  <cols>
    <col min="1" max="1" width="72.57421875" style="1" customWidth="1"/>
    <col min="2" max="2" width="22.28125" style="3" bestFit="1" customWidth="1"/>
    <col min="3" max="3" width="0.9921875" style="3" customWidth="1"/>
    <col min="4" max="4" width="11.7109375" style="3" customWidth="1"/>
    <col min="5" max="8" width="13.7109375" style="3" customWidth="1"/>
    <col min="9" max="9" width="14.28125" style="1" bestFit="1" customWidth="1"/>
    <col min="10" max="10" width="15.7109375" style="1" customWidth="1"/>
    <col min="11" max="11" width="12.00390625" style="1" customWidth="1"/>
    <col min="12" max="12" width="12.57421875" style="1" customWidth="1"/>
    <col min="13" max="16384" width="9.140625" style="1" customWidth="1"/>
  </cols>
  <sheetData>
    <row r="1" spans="1:10" ht="29.25">
      <c r="A1" s="54" t="s">
        <v>29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9.25">
      <c r="A2" s="54" t="s">
        <v>16</v>
      </c>
      <c r="B2" s="54"/>
      <c r="C2" s="54"/>
      <c r="D2" s="54"/>
      <c r="E2" s="54"/>
      <c r="F2" s="54"/>
      <c r="G2" s="54"/>
      <c r="H2" s="54"/>
      <c r="I2" s="54"/>
      <c r="J2" s="54"/>
    </row>
    <row r="3" ht="14.25"/>
    <row r="4" spans="2:10" ht="15" thickBot="1">
      <c r="B4" s="2">
        <f>$B$6*($B$7/12*((1+$B$7/12)^$B$8)/(((1+$B$7/12)^$B$8)-1))</f>
        <v>0.05303075220702195</v>
      </c>
      <c r="D4" s="4"/>
      <c r="E4" s="4"/>
      <c r="F4" s="4"/>
      <c r="G4" s="4"/>
      <c r="H4" s="4"/>
      <c r="I4" s="5"/>
      <c r="J4" s="5"/>
    </row>
    <row r="5" spans="1:10" ht="39.75" thickBot="1" thickTop="1">
      <c r="A5" s="46" t="s">
        <v>7</v>
      </c>
      <c r="B5" s="47"/>
      <c r="D5" s="6" t="s">
        <v>0</v>
      </c>
      <c r="E5" s="6" t="s">
        <v>1</v>
      </c>
      <c r="F5" s="6" t="s">
        <v>2</v>
      </c>
      <c r="G5" s="6" t="s">
        <v>8</v>
      </c>
      <c r="H5" s="6" t="s">
        <v>9</v>
      </c>
      <c r="I5" s="6" t="s">
        <v>3</v>
      </c>
      <c r="J5" s="6" t="s">
        <v>10</v>
      </c>
    </row>
    <row r="6" spans="1:10" ht="17.25" thickBot="1" thickTop="1">
      <c r="A6" s="38" t="s">
        <v>12</v>
      </c>
      <c r="B6" s="39">
        <v>1</v>
      </c>
      <c r="C6" s="8"/>
      <c r="D6" s="9">
        <v>0</v>
      </c>
      <c r="E6" s="10">
        <f ca="1">+TODAY()</f>
        <v>41260</v>
      </c>
      <c r="F6" s="11">
        <f>IF(D7=0,0,SUM(B14:B18)+B12*0.22%+B6*0.3%)+0.01</f>
        <v>172000.01614285714</v>
      </c>
      <c r="G6" s="37">
        <v>0.01</v>
      </c>
      <c r="H6" s="37">
        <v>0.01</v>
      </c>
      <c r="I6" s="13">
        <f>IF(D7=0,0,(F6+G6+H6-B6))+0.00001</f>
        <v>171999.03615285715</v>
      </c>
      <c r="J6" s="37">
        <v>1E-05</v>
      </c>
    </row>
    <row r="7" spans="1:14" ht="17.25" thickBot="1" thickTop="1">
      <c r="A7" s="40" t="s">
        <v>11</v>
      </c>
      <c r="B7" s="41">
        <v>0.12</v>
      </c>
      <c r="C7" s="14"/>
      <c r="D7" s="15">
        <f>+IF(B8=0,0,D6+1)</f>
        <v>1</v>
      </c>
      <c r="E7" s="16">
        <f aca="true" t="shared" si="0" ref="E7:E70">IF(D7=0,0,DATE(YEAR(E6),(MONTH(E6)+1),DAY(E6)))</f>
        <v>41291</v>
      </c>
      <c r="F7" s="11"/>
      <c r="G7" s="11">
        <f aca="true" t="shared" si="1" ref="G7:G70">IF(D7=0,0,$B$6/$B$8)</f>
        <v>0.047619047619047616</v>
      </c>
      <c r="H7" s="11">
        <f>IF(D7=0,0,B6*B7*(E7-E6)/365)</f>
        <v>0.010191780821917807</v>
      </c>
      <c r="I7" s="11">
        <f aca="true" t="shared" si="2" ref="I7:I70">IF(D7=0,0,(G7+H7+F7))</f>
        <v>0.057810828440965426</v>
      </c>
      <c r="J7" s="11">
        <f>IF(D7=0,0,B6-G7+0.000001)</f>
        <v>0.9523819523809524</v>
      </c>
      <c r="M7" s="17"/>
      <c r="N7" s="17"/>
    </row>
    <row r="8" spans="1:12" ht="17.25" thickBot="1" thickTop="1">
      <c r="A8" s="42" t="s">
        <v>13</v>
      </c>
      <c r="B8" s="43">
        <v>21</v>
      </c>
      <c r="C8" s="18"/>
      <c r="D8" s="15">
        <f aca="true" t="shared" si="3" ref="D8:D71">IF(D7=0,0,IF($B$8-D7=0,0,(D7+1)))</f>
        <v>2</v>
      </c>
      <c r="E8" s="16">
        <f t="shared" si="0"/>
        <v>41322</v>
      </c>
      <c r="F8" s="11"/>
      <c r="G8" s="11">
        <f t="shared" si="1"/>
        <v>0.047619047619047616</v>
      </c>
      <c r="H8" s="11">
        <f aca="true" t="shared" si="4" ref="H8:H71">IF(D8=0,0,J7*$B$7*(E8-E7)/365)</f>
        <v>0.009706468117416829</v>
      </c>
      <c r="I8" s="11">
        <f t="shared" si="2"/>
        <v>0.057325515736464445</v>
      </c>
      <c r="J8" s="11">
        <f aca="true" t="shared" si="5" ref="J8:J71">IF(D8=0,0,J7-G8+0.000001)</f>
        <v>0.9047639047619048</v>
      </c>
      <c r="K8" s="19"/>
      <c r="L8" s="19"/>
    </row>
    <row r="9" spans="1:10" ht="15.75" thickBot="1" thickTop="1">
      <c r="A9" s="31"/>
      <c r="B9" s="32"/>
      <c r="C9" s="20"/>
      <c r="D9" s="15">
        <f t="shared" si="3"/>
        <v>3</v>
      </c>
      <c r="E9" s="16">
        <f t="shared" si="0"/>
        <v>41350</v>
      </c>
      <c r="F9" s="11"/>
      <c r="G9" s="11">
        <f t="shared" si="1"/>
        <v>0.047619047619047616</v>
      </c>
      <c r="H9" s="11">
        <f t="shared" si="4"/>
        <v>0.008328785534246576</v>
      </c>
      <c r="I9" s="11">
        <f t="shared" si="2"/>
        <v>0.05594783315329419</v>
      </c>
      <c r="J9" s="11">
        <f t="shared" si="5"/>
        <v>0.8571458571428573</v>
      </c>
    </row>
    <row r="10" spans="1:12" ht="20.25" thickBot="1" thickTop="1">
      <c r="A10" s="7" t="s">
        <v>17</v>
      </c>
      <c r="B10" s="33">
        <f ca="1">TODAY()</f>
        <v>41260</v>
      </c>
      <c r="C10" s="20"/>
      <c r="D10" s="15">
        <f t="shared" si="3"/>
        <v>4</v>
      </c>
      <c r="E10" s="16">
        <f t="shared" si="0"/>
        <v>41381</v>
      </c>
      <c r="F10" s="11"/>
      <c r="G10" s="11">
        <f t="shared" si="1"/>
        <v>0.047619047619047616</v>
      </c>
      <c r="H10" s="11">
        <f t="shared" si="4"/>
        <v>0.008735842708414874</v>
      </c>
      <c r="I10" s="11">
        <f t="shared" si="2"/>
        <v>0.05635489032746249</v>
      </c>
      <c r="J10" s="11">
        <f t="shared" si="5"/>
        <v>0.8095278095238098</v>
      </c>
      <c r="L10" s="21"/>
    </row>
    <row r="11" spans="1:12" ht="15.75" thickBot="1" thickTop="1">
      <c r="A11" s="7" t="s">
        <v>18</v>
      </c>
      <c r="B11" s="33">
        <f>IF(B8="","",DATE(YEAR(B10),(MONTH(B10)+B8),DAY(B10)))</f>
        <v>41899</v>
      </c>
      <c r="C11" s="8"/>
      <c r="D11" s="15">
        <f t="shared" si="3"/>
        <v>5</v>
      </c>
      <c r="E11" s="16">
        <f t="shared" si="0"/>
        <v>41411</v>
      </c>
      <c r="F11" s="11"/>
      <c r="G11" s="11">
        <f t="shared" si="1"/>
        <v>0.047619047619047616</v>
      </c>
      <c r="H11" s="11">
        <f t="shared" si="4"/>
        <v>0.007984383874755384</v>
      </c>
      <c r="I11" s="11">
        <f t="shared" si="2"/>
        <v>0.055603431493803</v>
      </c>
      <c r="J11" s="11">
        <f t="shared" si="5"/>
        <v>0.7619097619047622</v>
      </c>
      <c r="L11" s="17"/>
    </row>
    <row r="12" spans="1:10" ht="15.75" thickBot="1" thickTop="1">
      <c r="A12" s="7" t="s">
        <v>19</v>
      </c>
      <c r="B12" s="34">
        <f>+B6/0.7</f>
        <v>1.4285714285714286</v>
      </c>
      <c r="C12" s="8"/>
      <c r="D12" s="15">
        <f t="shared" si="3"/>
        <v>6</v>
      </c>
      <c r="E12" s="16">
        <f t="shared" si="0"/>
        <v>41442</v>
      </c>
      <c r="F12" s="11"/>
      <c r="G12" s="11">
        <f t="shared" si="1"/>
        <v>0.047619047619047616</v>
      </c>
      <c r="H12" s="11">
        <f t="shared" si="4"/>
        <v>0.0077652172994129185</v>
      </c>
      <c r="I12" s="11">
        <f t="shared" si="2"/>
        <v>0.05538426491846053</v>
      </c>
      <c r="J12" s="11">
        <f t="shared" si="5"/>
        <v>0.7142917142857147</v>
      </c>
    </row>
    <row r="13" spans="1:10" ht="15.75" customHeight="1" thickBot="1" thickTop="1">
      <c r="A13" s="22" t="s">
        <v>14</v>
      </c>
      <c r="B13" s="23">
        <f>SUM(B14:B18)+B12*B19+B6*B20</f>
        <v>172000.00614285714</v>
      </c>
      <c r="C13" s="8"/>
      <c r="D13" s="15">
        <f t="shared" si="3"/>
        <v>7</v>
      </c>
      <c r="E13" s="16">
        <f t="shared" si="0"/>
        <v>41472</v>
      </c>
      <c r="F13" s="11"/>
      <c r="G13" s="11">
        <f t="shared" si="1"/>
        <v>0.047619047619047616</v>
      </c>
      <c r="H13" s="11">
        <f t="shared" si="4"/>
        <v>0.007045068962818008</v>
      </c>
      <c r="I13" s="11">
        <f t="shared" si="2"/>
        <v>0.054664116581865624</v>
      </c>
      <c r="J13" s="11">
        <f t="shared" si="5"/>
        <v>0.6666736666666672</v>
      </c>
    </row>
    <row r="14" spans="1:10" ht="15.75" thickBot="1" thickTop="1">
      <c r="A14" s="7" t="s">
        <v>30</v>
      </c>
      <c r="B14" s="34">
        <f>IF((B6*0.5%)&lt;50000,50000,(B6*0.5%))</f>
        <v>50000</v>
      </c>
      <c r="C14" s="8"/>
      <c r="D14" s="15">
        <f t="shared" si="3"/>
        <v>8</v>
      </c>
      <c r="E14" s="16">
        <f t="shared" si="0"/>
        <v>41503</v>
      </c>
      <c r="F14" s="11"/>
      <c r="G14" s="11">
        <f t="shared" si="1"/>
        <v>0.047619047619047616</v>
      </c>
      <c r="H14" s="11">
        <f t="shared" si="4"/>
        <v>0.006794591890410965</v>
      </c>
      <c r="I14" s="11">
        <f t="shared" si="2"/>
        <v>0.05441363950945858</v>
      </c>
      <c r="J14" s="11">
        <f t="shared" si="5"/>
        <v>0.6190556190476196</v>
      </c>
    </row>
    <row r="15" spans="1:12" ht="20.25" thickBot="1" thickTop="1">
      <c r="A15" s="38" t="s">
        <v>20</v>
      </c>
      <c r="B15" s="39">
        <v>15000</v>
      </c>
      <c r="C15" s="8"/>
      <c r="D15" s="15">
        <f t="shared" si="3"/>
        <v>9</v>
      </c>
      <c r="E15" s="16">
        <f t="shared" si="0"/>
        <v>41534</v>
      </c>
      <c r="F15" s="11"/>
      <c r="G15" s="11">
        <f t="shared" si="1"/>
        <v>0.047619047619047616</v>
      </c>
      <c r="H15" s="11">
        <f t="shared" si="4"/>
        <v>0.006309279185909986</v>
      </c>
      <c r="I15" s="11">
        <f t="shared" si="2"/>
        <v>0.0539283268049576</v>
      </c>
      <c r="J15" s="11">
        <f t="shared" si="5"/>
        <v>0.5714375714285721</v>
      </c>
      <c r="L15" s="21"/>
    </row>
    <row r="16" spans="1:10" ht="16.5" thickBot="1" thickTop="1">
      <c r="A16" s="40" t="s">
        <v>21</v>
      </c>
      <c r="B16" s="45">
        <v>25000</v>
      </c>
      <c r="C16" s="8"/>
      <c r="D16" s="15">
        <f t="shared" si="3"/>
        <v>10</v>
      </c>
      <c r="E16" s="16">
        <f t="shared" si="0"/>
        <v>41564</v>
      </c>
      <c r="F16" s="11"/>
      <c r="G16" s="11">
        <f t="shared" si="1"/>
        <v>0.047619047619047616</v>
      </c>
      <c r="H16" s="11">
        <f t="shared" si="4"/>
        <v>0.005636096594911944</v>
      </c>
      <c r="I16" s="11">
        <f t="shared" si="2"/>
        <v>0.05325514421395956</v>
      </c>
      <c r="J16" s="11">
        <f t="shared" si="5"/>
        <v>0.5238195238095246</v>
      </c>
    </row>
    <row r="17" spans="1:11" ht="16.5" thickBot="1" thickTop="1">
      <c r="A17" s="42" t="s">
        <v>22</v>
      </c>
      <c r="B17" s="43">
        <v>72000</v>
      </c>
      <c r="C17" s="8"/>
      <c r="D17" s="15">
        <f t="shared" si="3"/>
        <v>11</v>
      </c>
      <c r="E17" s="16">
        <f t="shared" si="0"/>
        <v>41595</v>
      </c>
      <c r="F17" s="11"/>
      <c r="G17" s="11">
        <f t="shared" si="1"/>
        <v>0.047619047619047616</v>
      </c>
      <c r="H17" s="11">
        <f t="shared" si="4"/>
        <v>0.0053386537769080315</v>
      </c>
      <c r="I17" s="11">
        <f t="shared" si="2"/>
        <v>0.052957701395955646</v>
      </c>
      <c r="J17" s="11">
        <f t="shared" si="5"/>
        <v>0.4762014761904769</v>
      </c>
      <c r="K17" s="24"/>
    </row>
    <row r="18" spans="1:10" ht="15.75" thickBot="1" thickTop="1">
      <c r="A18" s="7" t="s">
        <v>26</v>
      </c>
      <c r="B18" s="34">
        <v>10000</v>
      </c>
      <c r="C18" s="25"/>
      <c r="D18" s="15">
        <f t="shared" si="3"/>
        <v>12</v>
      </c>
      <c r="E18" s="16">
        <f t="shared" si="0"/>
        <v>41625</v>
      </c>
      <c r="F18" s="26">
        <f>IF(D18=0,0,$B$12*0.22%+J18*0.3%)</f>
        <v>0.004428607428571431</v>
      </c>
      <c r="G18" s="11">
        <f t="shared" si="1"/>
        <v>0.047619047619047616</v>
      </c>
      <c r="H18" s="11">
        <f t="shared" si="4"/>
        <v>0.004696781682974567</v>
      </c>
      <c r="I18" s="11">
        <f t="shared" si="2"/>
        <v>0.056744436730593616</v>
      </c>
      <c r="J18" s="11">
        <f t="shared" si="5"/>
        <v>0.4285834285714293</v>
      </c>
    </row>
    <row r="19" spans="1:10" ht="15.75" thickBot="1" thickTop="1">
      <c r="A19" s="7" t="s">
        <v>27</v>
      </c>
      <c r="B19" s="35">
        <v>0.0022</v>
      </c>
      <c r="C19" s="25"/>
      <c r="D19" s="15">
        <f t="shared" si="3"/>
        <v>13</v>
      </c>
      <c r="E19" s="16">
        <f t="shared" si="0"/>
        <v>41656</v>
      </c>
      <c r="F19" s="11"/>
      <c r="G19" s="11">
        <f t="shared" si="1"/>
        <v>0.047619047619047616</v>
      </c>
      <c r="H19" s="11">
        <f t="shared" si="4"/>
        <v>0.004368028367906073</v>
      </c>
      <c r="I19" s="11">
        <f t="shared" si="2"/>
        <v>0.05198707598695369</v>
      </c>
      <c r="J19" s="11">
        <f t="shared" si="5"/>
        <v>0.38096538095238164</v>
      </c>
    </row>
    <row r="20" spans="1:10" ht="15.75" thickBot="1" thickTop="1">
      <c r="A20" s="7" t="s">
        <v>31</v>
      </c>
      <c r="B20" s="35">
        <v>0.003</v>
      </c>
      <c r="C20" s="18"/>
      <c r="D20" s="15">
        <f t="shared" si="3"/>
        <v>14</v>
      </c>
      <c r="E20" s="16">
        <f t="shared" si="0"/>
        <v>41687</v>
      </c>
      <c r="F20" s="11"/>
      <c r="G20" s="11">
        <f t="shared" si="1"/>
        <v>0.047619047619047616</v>
      </c>
      <c r="H20" s="11">
        <f t="shared" si="4"/>
        <v>0.003882715663405095</v>
      </c>
      <c r="I20" s="11">
        <f t="shared" si="2"/>
        <v>0.05150176328245271</v>
      </c>
      <c r="J20" s="11">
        <f t="shared" si="5"/>
        <v>0.333347333333334</v>
      </c>
    </row>
    <row r="21" spans="1:10" ht="15.75" thickBot="1" thickTop="1">
      <c r="A21" s="27" t="s">
        <v>23</v>
      </c>
      <c r="B21" s="36">
        <f>SUM(G7:G246)</f>
        <v>1.0000000000000004</v>
      </c>
      <c r="C21" s="18"/>
      <c r="D21" s="15">
        <f t="shared" si="3"/>
        <v>15</v>
      </c>
      <c r="E21" s="16">
        <f t="shared" si="0"/>
        <v>41715</v>
      </c>
      <c r="F21" s="11"/>
      <c r="G21" s="11">
        <f t="shared" si="1"/>
        <v>0.047619047619047616</v>
      </c>
      <c r="H21" s="11">
        <f t="shared" si="4"/>
        <v>0.0030686220273972663</v>
      </c>
      <c r="I21" s="11">
        <f t="shared" si="2"/>
        <v>0.05068766964644488</v>
      </c>
      <c r="J21" s="11">
        <f t="shared" si="5"/>
        <v>0.28572928571428635</v>
      </c>
    </row>
    <row r="22" spans="1:10" ht="15.75" thickBot="1" thickTop="1">
      <c r="A22" s="27" t="s">
        <v>24</v>
      </c>
      <c r="B22" s="36">
        <f>SUM(H7:H246)</f>
        <v>0.109919911671233</v>
      </c>
      <c r="C22" s="18"/>
      <c r="D22" s="15">
        <f t="shared" si="3"/>
        <v>16</v>
      </c>
      <c r="E22" s="16">
        <f t="shared" si="0"/>
        <v>41746</v>
      </c>
      <c r="F22" s="11"/>
      <c r="G22" s="11">
        <f t="shared" si="1"/>
        <v>0.047619047619047616</v>
      </c>
      <c r="H22" s="11">
        <f t="shared" si="4"/>
        <v>0.0029120902544031374</v>
      </c>
      <c r="I22" s="11">
        <f t="shared" si="2"/>
        <v>0.05053113787345075</v>
      </c>
      <c r="J22" s="11">
        <f t="shared" si="5"/>
        <v>0.23811123809523874</v>
      </c>
    </row>
    <row r="23" spans="1:10" ht="15.75" thickBot="1" thickTop="1">
      <c r="A23" s="27" t="s">
        <v>25</v>
      </c>
      <c r="B23" s="36">
        <f>+B21+B22</f>
        <v>1.1099199116712335</v>
      </c>
      <c r="C23" s="18"/>
      <c r="D23" s="15">
        <f t="shared" si="3"/>
        <v>17</v>
      </c>
      <c r="E23" s="16">
        <f t="shared" si="0"/>
        <v>41776</v>
      </c>
      <c r="F23" s="11"/>
      <c r="G23" s="11">
        <f t="shared" si="1"/>
        <v>0.047619047619047616</v>
      </c>
      <c r="H23" s="11">
        <f t="shared" si="4"/>
        <v>0.002348494403131122</v>
      </c>
      <c r="I23" s="11">
        <f t="shared" si="2"/>
        <v>0.049967542022178735</v>
      </c>
      <c r="J23" s="11">
        <f t="shared" si="5"/>
        <v>0.19049319047619112</v>
      </c>
    </row>
    <row r="24" spans="1:10" ht="17.25" customHeight="1" thickBot="1" thickTop="1">
      <c r="A24" s="28"/>
      <c r="B24" s="18"/>
      <c r="C24" s="18"/>
      <c r="D24" s="15">
        <f t="shared" si="3"/>
        <v>18</v>
      </c>
      <c r="E24" s="16">
        <f t="shared" si="0"/>
        <v>41807</v>
      </c>
      <c r="F24" s="11"/>
      <c r="G24" s="11">
        <f t="shared" si="1"/>
        <v>0.047619047619047616</v>
      </c>
      <c r="H24" s="11">
        <f t="shared" si="4"/>
        <v>0.0019414648454011809</v>
      </c>
      <c r="I24" s="11">
        <f t="shared" si="2"/>
        <v>0.0495605124644488</v>
      </c>
      <c r="J24" s="11">
        <f t="shared" si="5"/>
        <v>0.1428751428571435</v>
      </c>
    </row>
    <row r="25" spans="1:10" ht="15" customHeight="1" thickTop="1">
      <c r="A25" s="48" t="s">
        <v>4</v>
      </c>
      <c r="B25" s="51" t="str">
        <f>IF((B6/0.7*B19+B6*B20+SUM(B14:B18))&gt;=B6,"CHANGE THE LOAN AMOUNT",XIRR(I6:I246,E6:E246,0))</f>
        <v>CHANGE THE LOAN AMOUNT</v>
      </c>
      <c r="C25" s="18"/>
      <c r="D25" s="15">
        <f t="shared" si="3"/>
        <v>19</v>
      </c>
      <c r="E25" s="16">
        <f t="shared" si="0"/>
        <v>41837</v>
      </c>
      <c r="F25" s="11"/>
      <c r="G25" s="11">
        <f t="shared" si="1"/>
        <v>0.047619047619047616</v>
      </c>
      <c r="H25" s="11">
        <f t="shared" si="4"/>
        <v>0.0014091794911937443</v>
      </c>
      <c r="I25" s="11">
        <f t="shared" si="2"/>
        <v>0.04902822711024136</v>
      </c>
      <c r="J25" s="11">
        <f t="shared" si="5"/>
        <v>0.09525709523809589</v>
      </c>
    </row>
    <row r="26" spans="1:10" ht="14.25" customHeight="1">
      <c r="A26" s="49"/>
      <c r="B26" s="52"/>
      <c r="C26" s="18"/>
      <c r="D26" s="15">
        <f t="shared" si="3"/>
        <v>20</v>
      </c>
      <c r="E26" s="16">
        <f t="shared" si="0"/>
        <v>41868</v>
      </c>
      <c r="F26" s="11"/>
      <c r="G26" s="11">
        <f t="shared" si="1"/>
        <v>0.047619047619047616</v>
      </c>
      <c r="H26" s="11">
        <f t="shared" si="4"/>
        <v>0.0009708394363992239</v>
      </c>
      <c r="I26" s="11">
        <f t="shared" si="2"/>
        <v>0.04858988705544684</v>
      </c>
      <c r="J26" s="11">
        <f t="shared" si="5"/>
        <v>0.047639047619048275</v>
      </c>
    </row>
    <row r="27" spans="1:10" ht="14.25" customHeight="1">
      <c r="A27" s="49"/>
      <c r="B27" s="52"/>
      <c r="C27" s="18"/>
      <c r="D27" s="15">
        <f t="shared" si="3"/>
        <v>21</v>
      </c>
      <c r="E27" s="16">
        <f t="shared" si="0"/>
        <v>41899</v>
      </c>
      <c r="F27" s="11"/>
      <c r="G27" s="11">
        <f t="shared" si="1"/>
        <v>0.047619047619047616</v>
      </c>
      <c r="H27" s="11">
        <f t="shared" si="4"/>
        <v>0.0004855267318982454</v>
      </c>
      <c r="I27" s="11">
        <f t="shared" si="2"/>
        <v>0.04810457435094586</v>
      </c>
      <c r="J27" s="11">
        <f t="shared" si="5"/>
        <v>2.100000000065838E-05</v>
      </c>
    </row>
    <row r="28" spans="1:10" ht="14.25" customHeight="1">
      <c r="A28" s="49"/>
      <c r="B28" s="52"/>
      <c r="C28" s="18"/>
      <c r="D28" s="15">
        <f t="shared" si="3"/>
        <v>0</v>
      </c>
      <c r="E28" s="16">
        <f t="shared" si="0"/>
        <v>0</v>
      </c>
      <c r="F28" s="11"/>
      <c r="G28" s="11">
        <f t="shared" si="1"/>
        <v>0</v>
      </c>
      <c r="H28" s="11">
        <f t="shared" si="4"/>
        <v>0</v>
      </c>
      <c r="I28" s="11">
        <f t="shared" si="2"/>
        <v>0</v>
      </c>
      <c r="J28" s="11">
        <f t="shared" si="5"/>
        <v>0</v>
      </c>
    </row>
    <row r="29" spans="1:10" ht="15" customHeight="1" thickBot="1">
      <c r="A29" s="50"/>
      <c r="B29" s="53"/>
      <c r="C29" s="18"/>
      <c r="D29" s="15">
        <f t="shared" si="3"/>
        <v>0</v>
      </c>
      <c r="E29" s="16">
        <f t="shared" si="0"/>
        <v>0</v>
      </c>
      <c r="F29" s="11"/>
      <c r="G29" s="11">
        <f t="shared" si="1"/>
        <v>0</v>
      </c>
      <c r="H29" s="11">
        <f t="shared" si="4"/>
        <v>0</v>
      </c>
      <c r="I29" s="11">
        <f t="shared" si="2"/>
        <v>0</v>
      </c>
      <c r="J29" s="11">
        <f t="shared" si="5"/>
        <v>0</v>
      </c>
    </row>
    <row r="30" spans="1:10" ht="15" thickTop="1">
      <c r="A30" s="28"/>
      <c r="B30" s="18"/>
      <c r="C30" s="18"/>
      <c r="D30" s="15">
        <f t="shared" si="3"/>
        <v>0</v>
      </c>
      <c r="E30" s="16">
        <f t="shared" si="0"/>
        <v>0</v>
      </c>
      <c r="F30" s="26">
        <f>IF(D30=0,0,$B$12*0.22%+J30*0.3%)</f>
        <v>0</v>
      </c>
      <c r="G30" s="11">
        <f t="shared" si="1"/>
        <v>0</v>
      </c>
      <c r="H30" s="11">
        <f t="shared" si="4"/>
        <v>0</v>
      </c>
      <c r="I30" s="11">
        <f t="shared" si="2"/>
        <v>0</v>
      </c>
      <c r="J30" s="11">
        <f t="shared" si="5"/>
        <v>0</v>
      </c>
    </row>
    <row r="31" spans="1:10" ht="14.25">
      <c r="A31" s="28" t="str">
        <f>Annuity!$A$31</f>
        <v>*Other payments represent estimated amounts which are subject to change</v>
      </c>
      <c r="B31" s="18"/>
      <c r="C31" s="18"/>
      <c r="D31" s="15">
        <f t="shared" si="3"/>
        <v>0</v>
      </c>
      <c r="E31" s="16">
        <f t="shared" si="0"/>
        <v>0</v>
      </c>
      <c r="F31" s="11"/>
      <c r="G31" s="11">
        <f t="shared" si="1"/>
        <v>0</v>
      </c>
      <c r="H31" s="11">
        <f t="shared" si="4"/>
        <v>0</v>
      </c>
      <c r="I31" s="11">
        <f t="shared" si="2"/>
        <v>0</v>
      </c>
      <c r="J31" s="11">
        <f t="shared" si="5"/>
        <v>0</v>
      </c>
    </row>
    <row r="32" spans="1:10" ht="14.25">
      <c r="A32" s="28" t="str">
        <f>Annuity!$A$32</f>
        <v>for specific transactions </v>
      </c>
      <c r="B32" s="18"/>
      <c r="C32" s="18"/>
      <c r="D32" s="15">
        <f t="shared" si="3"/>
        <v>0</v>
      </c>
      <c r="E32" s="16">
        <f t="shared" si="0"/>
        <v>0</v>
      </c>
      <c r="F32" s="11"/>
      <c r="G32" s="11">
        <f t="shared" si="1"/>
        <v>0</v>
      </c>
      <c r="H32" s="11">
        <f t="shared" si="4"/>
        <v>0</v>
      </c>
      <c r="I32" s="11">
        <f t="shared" si="2"/>
        <v>0</v>
      </c>
      <c r="J32" s="11">
        <f t="shared" si="5"/>
        <v>0</v>
      </c>
    </row>
    <row r="33" spans="1:10" ht="14.25">
      <c r="A33" s="28"/>
      <c r="B33" s="18"/>
      <c r="C33" s="18"/>
      <c r="D33" s="15">
        <f t="shared" si="3"/>
        <v>0</v>
      </c>
      <c r="E33" s="16">
        <f t="shared" si="0"/>
        <v>0</v>
      </c>
      <c r="F33" s="11"/>
      <c r="G33" s="11">
        <f t="shared" si="1"/>
        <v>0</v>
      </c>
      <c r="H33" s="11">
        <f t="shared" si="4"/>
        <v>0</v>
      </c>
      <c r="I33" s="11">
        <f t="shared" si="2"/>
        <v>0</v>
      </c>
      <c r="J33" s="11">
        <f t="shared" si="5"/>
        <v>0</v>
      </c>
    </row>
    <row r="34" spans="1:10" ht="14.25">
      <c r="A34" s="28"/>
      <c r="B34" s="18"/>
      <c r="C34" s="18"/>
      <c r="D34" s="15">
        <f t="shared" si="3"/>
        <v>0</v>
      </c>
      <c r="E34" s="16">
        <f t="shared" si="0"/>
        <v>0</v>
      </c>
      <c r="F34" s="11"/>
      <c r="G34" s="11">
        <f t="shared" si="1"/>
        <v>0</v>
      </c>
      <c r="H34" s="11">
        <f t="shared" si="4"/>
        <v>0</v>
      </c>
      <c r="I34" s="11">
        <f t="shared" si="2"/>
        <v>0</v>
      </c>
      <c r="J34" s="11">
        <f t="shared" si="5"/>
        <v>0</v>
      </c>
    </row>
    <row r="35" spans="1:10" ht="14.25">
      <c r="A35" s="28"/>
      <c r="B35" s="18"/>
      <c r="C35" s="18"/>
      <c r="D35" s="15">
        <f t="shared" si="3"/>
        <v>0</v>
      </c>
      <c r="E35" s="16">
        <f t="shared" si="0"/>
        <v>0</v>
      </c>
      <c r="F35" s="11"/>
      <c r="G35" s="11">
        <f t="shared" si="1"/>
        <v>0</v>
      </c>
      <c r="H35" s="11">
        <f t="shared" si="4"/>
        <v>0</v>
      </c>
      <c r="I35" s="11">
        <f t="shared" si="2"/>
        <v>0</v>
      </c>
      <c r="J35" s="11">
        <f t="shared" si="5"/>
        <v>0</v>
      </c>
    </row>
    <row r="36" spans="1:10" ht="14.25">
      <c r="A36" s="28"/>
      <c r="B36" s="18"/>
      <c r="C36" s="18"/>
      <c r="D36" s="15">
        <f t="shared" si="3"/>
        <v>0</v>
      </c>
      <c r="E36" s="16">
        <f t="shared" si="0"/>
        <v>0</v>
      </c>
      <c r="F36" s="11"/>
      <c r="G36" s="11">
        <f t="shared" si="1"/>
        <v>0</v>
      </c>
      <c r="H36" s="11">
        <f t="shared" si="4"/>
        <v>0</v>
      </c>
      <c r="I36" s="11">
        <f t="shared" si="2"/>
        <v>0</v>
      </c>
      <c r="J36" s="11">
        <f t="shared" si="5"/>
        <v>0</v>
      </c>
    </row>
    <row r="37" spans="1:10" ht="14.25">
      <c r="A37" s="28"/>
      <c r="B37" s="18"/>
      <c r="C37" s="18"/>
      <c r="D37" s="15">
        <f t="shared" si="3"/>
        <v>0</v>
      </c>
      <c r="E37" s="16">
        <f t="shared" si="0"/>
        <v>0</v>
      </c>
      <c r="F37" s="11"/>
      <c r="G37" s="11">
        <f t="shared" si="1"/>
        <v>0</v>
      </c>
      <c r="H37" s="11">
        <f t="shared" si="4"/>
        <v>0</v>
      </c>
      <c r="I37" s="11">
        <f t="shared" si="2"/>
        <v>0</v>
      </c>
      <c r="J37" s="11">
        <f t="shared" si="5"/>
        <v>0</v>
      </c>
    </row>
    <row r="38" spans="1:10" ht="14.25">
      <c r="A38" s="28"/>
      <c r="B38" s="18"/>
      <c r="C38" s="18"/>
      <c r="D38" s="15">
        <f t="shared" si="3"/>
        <v>0</v>
      </c>
      <c r="E38" s="16">
        <f t="shared" si="0"/>
        <v>0</v>
      </c>
      <c r="F38" s="11"/>
      <c r="G38" s="11">
        <f t="shared" si="1"/>
        <v>0</v>
      </c>
      <c r="H38" s="11">
        <f t="shared" si="4"/>
        <v>0</v>
      </c>
      <c r="I38" s="11">
        <f t="shared" si="2"/>
        <v>0</v>
      </c>
      <c r="J38" s="11">
        <f t="shared" si="5"/>
        <v>0</v>
      </c>
    </row>
    <row r="39" spans="1:10" ht="14.25">
      <c r="A39" s="28"/>
      <c r="B39" s="18"/>
      <c r="C39" s="18"/>
      <c r="D39" s="15">
        <f t="shared" si="3"/>
        <v>0</v>
      </c>
      <c r="E39" s="16">
        <f t="shared" si="0"/>
        <v>0</v>
      </c>
      <c r="F39" s="11"/>
      <c r="G39" s="11">
        <f t="shared" si="1"/>
        <v>0</v>
      </c>
      <c r="H39" s="11">
        <f t="shared" si="4"/>
        <v>0</v>
      </c>
      <c r="I39" s="11">
        <f t="shared" si="2"/>
        <v>0</v>
      </c>
      <c r="J39" s="11">
        <f t="shared" si="5"/>
        <v>0</v>
      </c>
    </row>
    <row r="40" spans="1:10" ht="14.25">
      <c r="A40" s="28"/>
      <c r="B40" s="18"/>
      <c r="C40" s="18"/>
      <c r="D40" s="15">
        <f t="shared" si="3"/>
        <v>0</v>
      </c>
      <c r="E40" s="16">
        <f t="shared" si="0"/>
        <v>0</v>
      </c>
      <c r="F40" s="11"/>
      <c r="G40" s="11">
        <f t="shared" si="1"/>
        <v>0</v>
      </c>
      <c r="H40" s="11">
        <f t="shared" si="4"/>
        <v>0</v>
      </c>
      <c r="I40" s="11">
        <f t="shared" si="2"/>
        <v>0</v>
      </c>
      <c r="J40" s="11">
        <f t="shared" si="5"/>
        <v>0</v>
      </c>
    </row>
    <row r="41" spans="1:10" ht="14.25">
      <c r="A41" s="28"/>
      <c r="B41" s="18"/>
      <c r="C41" s="18"/>
      <c r="D41" s="15">
        <f t="shared" si="3"/>
        <v>0</v>
      </c>
      <c r="E41" s="16">
        <f t="shared" si="0"/>
        <v>0</v>
      </c>
      <c r="F41" s="11"/>
      <c r="G41" s="11">
        <f t="shared" si="1"/>
        <v>0</v>
      </c>
      <c r="H41" s="11">
        <f t="shared" si="4"/>
        <v>0</v>
      </c>
      <c r="I41" s="11">
        <f t="shared" si="2"/>
        <v>0</v>
      </c>
      <c r="J41" s="11">
        <f t="shared" si="5"/>
        <v>0</v>
      </c>
    </row>
    <row r="42" spans="1:10" ht="14.25">
      <c r="A42" s="28"/>
      <c r="B42" s="18"/>
      <c r="C42" s="18"/>
      <c r="D42" s="15">
        <f t="shared" si="3"/>
        <v>0</v>
      </c>
      <c r="E42" s="16">
        <f t="shared" si="0"/>
        <v>0</v>
      </c>
      <c r="F42" s="26">
        <f>IF(D42=0,0,$B$12*0.22%+J42*0.3%)</f>
        <v>0</v>
      </c>
      <c r="G42" s="11">
        <f t="shared" si="1"/>
        <v>0</v>
      </c>
      <c r="H42" s="11">
        <f t="shared" si="4"/>
        <v>0</v>
      </c>
      <c r="I42" s="11">
        <f t="shared" si="2"/>
        <v>0</v>
      </c>
      <c r="J42" s="11">
        <f t="shared" si="5"/>
        <v>0</v>
      </c>
    </row>
    <row r="43" spans="1:10" ht="14.25">
      <c r="A43" s="28"/>
      <c r="B43" s="18"/>
      <c r="D43" s="15">
        <f t="shared" si="3"/>
        <v>0</v>
      </c>
      <c r="E43" s="16">
        <f t="shared" si="0"/>
        <v>0</v>
      </c>
      <c r="F43" s="11"/>
      <c r="G43" s="11">
        <f t="shared" si="1"/>
        <v>0</v>
      </c>
      <c r="H43" s="11">
        <f t="shared" si="4"/>
        <v>0</v>
      </c>
      <c r="I43" s="11">
        <f t="shared" si="2"/>
        <v>0</v>
      </c>
      <c r="J43" s="11">
        <f t="shared" si="5"/>
        <v>0</v>
      </c>
    </row>
    <row r="44" spans="4:10" ht="14.25">
      <c r="D44" s="15">
        <f t="shared" si="3"/>
        <v>0</v>
      </c>
      <c r="E44" s="16">
        <f t="shared" si="0"/>
        <v>0</v>
      </c>
      <c r="F44" s="11"/>
      <c r="G44" s="11">
        <f t="shared" si="1"/>
        <v>0</v>
      </c>
      <c r="H44" s="11">
        <f t="shared" si="4"/>
        <v>0</v>
      </c>
      <c r="I44" s="11">
        <f t="shared" si="2"/>
        <v>0</v>
      </c>
      <c r="J44" s="11">
        <f t="shared" si="5"/>
        <v>0</v>
      </c>
    </row>
    <row r="45" spans="4:10" ht="14.25">
      <c r="D45" s="15">
        <f t="shared" si="3"/>
        <v>0</v>
      </c>
      <c r="E45" s="16">
        <f t="shared" si="0"/>
        <v>0</v>
      </c>
      <c r="F45" s="11"/>
      <c r="G45" s="11">
        <f t="shared" si="1"/>
        <v>0</v>
      </c>
      <c r="H45" s="11">
        <f t="shared" si="4"/>
        <v>0</v>
      </c>
      <c r="I45" s="11">
        <f t="shared" si="2"/>
        <v>0</v>
      </c>
      <c r="J45" s="11">
        <f t="shared" si="5"/>
        <v>0</v>
      </c>
    </row>
    <row r="46" spans="4:10" ht="14.25">
      <c r="D46" s="15">
        <f t="shared" si="3"/>
        <v>0</v>
      </c>
      <c r="E46" s="16">
        <f t="shared" si="0"/>
        <v>0</v>
      </c>
      <c r="F46" s="11"/>
      <c r="G46" s="11">
        <f t="shared" si="1"/>
        <v>0</v>
      </c>
      <c r="H46" s="11">
        <f t="shared" si="4"/>
        <v>0</v>
      </c>
      <c r="I46" s="11">
        <f t="shared" si="2"/>
        <v>0</v>
      </c>
      <c r="J46" s="11">
        <f t="shared" si="5"/>
        <v>0</v>
      </c>
    </row>
    <row r="47" spans="4:10" ht="14.25">
      <c r="D47" s="15">
        <f t="shared" si="3"/>
        <v>0</v>
      </c>
      <c r="E47" s="16">
        <f t="shared" si="0"/>
        <v>0</v>
      </c>
      <c r="F47" s="11"/>
      <c r="G47" s="11">
        <f t="shared" si="1"/>
        <v>0</v>
      </c>
      <c r="H47" s="11">
        <f t="shared" si="4"/>
        <v>0</v>
      </c>
      <c r="I47" s="11">
        <f t="shared" si="2"/>
        <v>0</v>
      </c>
      <c r="J47" s="11">
        <f t="shared" si="5"/>
        <v>0</v>
      </c>
    </row>
    <row r="48" spans="4:10" ht="14.25">
      <c r="D48" s="15">
        <f t="shared" si="3"/>
        <v>0</v>
      </c>
      <c r="E48" s="16">
        <f t="shared" si="0"/>
        <v>0</v>
      </c>
      <c r="F48" s="11"/>
      <c r="G48" s="11">
        <f t="shared" si="1"/>
        <v>0</v>
      </c>
      <c r="H48" s="11">
        <f t="shared" si="4"/>
        <v>0</v>
      </c>
      <c r="I48" s="11">
        <f t="shared" si="2"/>
        <v>0</v>
      </c>
      <c r="J48" s="11">
        <f t="shared" si="5"/>
        <v>0</v>
      </c>
    </row>
    <row r="49" spans="4:10" s="1" customFormat="1" ht="14.25">
      <c r="D49" s="15">
        <f t="shared" si="3"/>
        <v>0</v>
      </c>
      <c r="E49" s="16">
        <f t="shared" si="0"/>
        <v>0</v>
      </c>
      <c r="F49" s="11"/>
      <c r="G49" s="11">
        <f t="shared" si="1"/>
        <v>0</v>
      </c>
      <c r="H49" s="11">
        <f t="shared" si="4"/>
        <v>0</v>
      </c>
      <c r="I49" s="11">
        <f t="shared" si="2"/>
        <v>0</v>
      </c>
      <c r="J49" s="11">
        <f t="shared" si="5"/>
        <v>0</v>
      </c>
    </row>
    <row r="50" spans="4:10" s="1" customFormat="1" ht="14.25">
      <c r="D50" s="15">
        <f t="shared" si="3"/>
        <v>0</v>
      </c>
      <c r="E50" s="16">
        <f t="shared" si="0"/>
        <v>0</v>
      </c>
      <c r="F50" s="11"/>
      <c r="G50" s="11">
        <f t="shared" si="1"/>
        <v>0</v>
      </c>
      <c r="H50" s="11">
        <f t="shared" si="4"/>
        <v>0</v>
      </c>
      <c r="I50" s="11">
        <f t="shared" si="2"/>
        <v>0</v>
      </c>
      <c r="J50" s="11">
        <f t="shared" si="5"/>
        <v>0</v>
      </c>
    </row>
    <row r="51" spans="4:10" s="1" customFormat="1" ht="14.25">
      <c r="D51" s="15">
        <f t="shared" si="3"/>
        <v>0</v>
      </c>
      <c r="E51" s="16">
        <f t="shared" si="0"/>
        <v>0</v>
      </c>
      <c r="F51" s="11"/>
      <c r="G51" s="11">
        <f t="shared" si="1"/>
        <v>0</v>
      </c>
      <c r="H51" s="11">
        <f t="shared" si="4"/>
        <v>0</v>
      </c>
      <c r="I51" s="11">
        <f t="shared" si="2"/>
        <v>0</v>
      </c>
      <c r="J51" s="11">
        <f t="shared" si="5"/>
        <v>0</v>
      </c>
    </row>
    <row r="52" spans="4:10" s="1" customFormat="1" ht="14.25">
      <c r="D52" s="15">
        <f t="shared" si="3"/>
        <v>0</v>
      </c>
      <c r="E52" s="16">
        <f t="shared" si="0"/>
        <v>0</v>
      </c>
      <c r="F52" s="11"/>
      <c r="G52" s="11">
        <f t="shared" si="1"/>
        <v>0</v>
      </c>
      <c r="H52" s="11">
        <f t="shared" si="4"/>
        <v>0</v>
      </c>
      <c r="I52" s="11">
        <f t="shared" si="2"/>
        <v>0</v>
      </c>
      <c r="J52" s="11">
        <f t="shared" si="5"/>
        <v>0</v>
      </c>
    </row>
    <row r="53" spans="4:10" s="1" customFormat="1" ht="14.25">
      <c r="D53" s="15">
        <f t="shared" si="3"/>
        <v>0</v>
      </c>
      <c r="E53" s="16">
        <f t="shared" si="0"/>
        <v>0</v>
      </c>
      <c r="F53" s="11"/>
      <c r="G53" s="11">
        <f t="shared" si="1"/>
        <v>0</v>
      </c>
      <c r="H53" s="11">
        <f t="shared" si="4"/>
        <v>0</v>
      </c>
      <c r="I53" s="11">
        <f t="shared" si="2"/>
        <v>0</v>
      </c>
      <c r="J53" s="11">
        <f t="shared" si="5"/>
        <v>0</v>
      </c>
    </row>
    <row r="54" spans="4:10" s="1" customFormat="1" ht="14.25">
      <c r="D54" s="15">
        <f t="shared" si="3"/>
        <v>0</v>
      </c>
      <c r="E54" s="16">
        <f t="shared" si="0"/>
        <v>0</v>
      </c>
      <c r="F54" s="26">
        <f>IF(D54=0,0,$B$12*0.22%+J54*0.3%)</f>
        <v>0</v>
      </c>
      <c r="G54" s="11">
        <f t="shared" si="1"/>
        <v>0</v>
      </c>
      <c r="H54" s="11">
        <f t="shared" si="4"/>
        <v>0</v>
      </c>
      <c r="I54" s="11">
        <f t="shared" si="2"/>
        <v>0</v>
      </c>
      <c r="J54" s="11">
        <f t="shared" si="5"/>
        <v>0</v>
      </c>
    </row>
    <row r="55" spans="4:10" s="1" customFormat="1" ht="14.25">
      <c r="D55" s="15">
        <f t="shared" si="3"/>
        <v>0</v>
      </c>
      <c r="E55" s="16">
        <f t="shared" si="0"/>
        <v>0</v>
      </c>
      <c r="F55" s="11"/>
      <c r="G55" s="11">
        <f t="shared" si="1"/>
        <v>0</v>
      </c>
      <c r="H55" s="11">
        <f t="shared" si="4"/>
        <v>0</v>
      </c>
      <c r="I55" s="11">
        <f t="shared" si="2"/>
        <v>0</v>
      </c>
      <c r="J55" s="11">
        <f t="shared" si="5"/>
        <v>0</v>
      </c>
    </row>
    <row r="56" spans="4:10" s="1" customFormat="1" ht="14.25">
      <c r="D56" s="15">
        <f t="shared" si="3"/>
        <v>0</v>
      </c>
      <c r="E56" s="16">
        <f t="shared" si="0"/>
        <v>0</v>
      </c>
      <c r="F56" s="11"/>
      <c r="G56" s="11">
        <f t="shared" si="1"/>
        <v>0</v>
      </c>
      <c r="H56" s="11">
        <f t="shared" si="4"/>
        <v>0</v>
      </c>
      <c r="I56" s="11">
        <f t="shared" si="2"/>
        <v>0</v>
      </c>
      <c r="J56" s="11">
        <f t="shared" si="5"/>
        <v>0</v>
      </c>
    </row>
    <row r="57" spans="4:10" s="1" customFormat="1" ht="14.25">
      <c r="D57" s="15">
        <f t="shared" si="3"/>
        <v>0</v>
      </c>
      <c r="E57" s="16">
        <f t="shared" si="0"/>
        <v>0</v>
      </c>
      <c r="F57" s="11"/>
      <c r="G57" s="11">
        <f t="shared" si="1"/>
        <v>0</v>
      </c>
      <c r="H57" s="11">
        <f t="shared" si="4"/>
        <v>0</v>
      </c>
      <c r="I57" s="11">
        <f t="shared" si="2"/>
        <v>0</v>
      </c>
      <c r="J57" s="11">
        <f t="shared" si="5"/>
        <v>0</v>
      </c>
    </row>
    <row r="58" spans="4:10" s="1" customFormat="1" ht="14.25">
      <c r="D58" s="15">
        <f t="shared" si="3"/>
        <v>0</v>
      </c>
      <c r="E58" s="16">
        <f t="shared" si="0"/>
        <v>0</v>
      </c>
      <c r="F58" s="11"/>
      <c r="G58" s="11">
        <f t="shared" si="1"/>
        <v>0</v>
      </c>
      <c r="H58" s="11">
        <f t="shared" si="4"/>
        <v>0</v>
      </c>
      <c r="I58" s="11">
        <f t="shared" si="2"/>
        <v>0</v>
      </c>
      <c r="J58" s="11">
        <f t="shared" si="5"/>
        <v>0</v>
      </c>
    </row>
    <row r="59" spans="4:10" s="1" customFormat="1" ht="14.25">
      <c r="D59" s="15">
        <f t="shared" si="3"/>
        <v>0</v>
      </c>
      <c r="E59" s="16">
        <f t="shared" si="0"/>
        <v>0</v>
      </c>
      <c r="F59" s="11"/>
      <c r="G59" s="11">
        <f t="shared" si="1"/>
        <v>0</v>
      </c>
      <c r="H59" s="11">
        <f t="shared" si="4"/>
        <v>0</v>
      </c>
      <c r="I59" s="11">
        <f t="shared" si="2"/>
        <v>0</v>
      </c>
      <c r="J59" s="11">
        <f t="shared" si="5"/>
        <v>0</v>
      </c>
    </row>
    <row r="60" spans="4:10" s="1" customFormat="1" ht="14.25">
      <c r="D60" s="15">
        <f t="shared" si="3"/>
        <v>0</v>
      </c>
      <c r="E60" s="16">
        <f t="shared" si="0"/>
        <v>0</v>
      </c>
      <c r="F60" s="11"/>
      <c r="G60" s="11">
        <f t="shared" si="1"/>
        <v>0</v>
      </c>
      <c r="H60" s="11">
        <f t="shared" si="4"/>
        <v>0</v>
      </c>
      <c r="I60" s="11">
        <f t="shared" si="2"/>
        <v>0</v>
      </c>
      <c r="J60" s="11">
        <f t="shared" si="5"/>
        <v>0</v>
      </c>
    </row>
    <row r="61" spans="4:10" s="1" customFormat="1" ht="14.25">
      <c r="D61" s="15">
        <f t="shared" si="3"/>
        <v>0</v>
      </c>
      <c r="E61" s="16">
        <f t="shared" si="0"/>
        <v>0</v>
      </c>
      <c r="F61" s="11"/>
      <c r="G61" s="11">
        <f t="shared" si="1"/>
        <v>0</v>
      </c>
      <c r="H61" s="11">
        <f t="shared" si="4"/>
        <v>0</v>
      </c>
      <c r="I61" s="11">
        <f t="shared" si="2"/>
        <v>0</v>
      </c>
      <c r="J61" s="11">
        <f t="shared" si="5"/>
        <v>0</v>
      </c>
    </row>
    <row r="62" spans="4:10" s="1" customFormat="1" ht="14.25">
      <c r="D62" s="15">
        <f t="shared" si="3"/>
        <v>0</v>
      </c>
      <c r="E62" s="16">
        <f t="shared" si="0"/>
        <v>0</v>
      </c>
      <c r="F62" s="11"/>
      <c r="G62" s="11">
        <f t="shared" si="1"/>
        <v>0</v>
      </c>
      <c r="H62" s="11">
        <f t="shared" si="4"/>
        <v>0</v>
      </c>
      <c r="I62" s="11">
        <f t="shared" si="2"/>
        <v>0</v>
      </c>
      <c r="J62" s="11">
        <f t="shared" si="5"/>
        <v>0</v>
      </c>
    </row>
    <row r="63" spans="4:10" s="1" customFormat="1" ht="14.25">
      <c r="D63" s="15">
        <f t="shared" si="3"/>
        <v>0</v>
      </c>
      <c r="E63" s="16">
        <f t="shared" si="0"/>
        <v>0</v>
      </c>
      <c r="F63" s="11"/>
      <c r="G63" s="11">
        <f t="shared" si="1"/>
        <v>0</v>
      </c>
      <c r="H63" s="11">
        <f t="shared" si="4"/>
        <v>0</v>
      </c>
      <c r="I63" s="11">
        <f t="shared" si="2"/>
        <v>0</v>
      </c>
      <c r="J63" s="11">
        <f t="shared" si="5"/>
        <v>0</v>
      </c>
    </row>
    <row r="64" spans="4:10" s="1" customFormat="1" ht="14.25">
      <c r="D64" s="15">
        <f t="shared" si="3"/>
        <v>0</v>
      </c>
      <c r="E64" s="16">
        <f t="shared" si="0"/>
        <v>0</v>
      </c>
      <c r="F64" s="11"/>
      <c r="G64" s="11">
        <f t="shared" si="1"/>
        <v>0</v>
      </c>
      <c r="H64" s="11">
        <f t="shared" si="4"/>
        <v>0</v>
      </c>
      <c r="I64" s="11">
        <f t="shared" si="2"/>
        <v>0</v>
      </c>
      <c r="J64" s="11">
        <f t="shared" si="5"/>
        <v>0</v>
      </c>
    </row>
    <row r="65" spans="4:10" s="1" customFormat="1" ht="14.25">
      <c r="D65" s="15">
        <f t="shared" si="3"/>
        <v>0</v>
      </c>
      <c r="E65" s="16">
        <f t="shared" si="0"/>
        <v>0</v>
      </c>
      <c r="F65" s="11"/>
      <c r="G65" s="11">
        <f t="shared" si="1"/>
        <v>0</v>
      </c>
      <c r="H65" s="11">
        <f t="shared" si="4"/>
        <v>0</v>
      </c>
      <c r="I65" s="11">
        <f t="shared" si="2"/>
        <v>0</v>
      </c>
      <c r="J65" s="11">
        <f t="shared" si="5"/>
        <v>0</v>
      </c>
    </row>
    <row r="66" spans="4:10" s="1" customFormat="1" ht="14.25">
      <c r="D66" s="15">
        <f t="shared" si="3"/>
        <v>0</v>
      </c>
      <c r="E66" s="16">
        <f t="shared" si="0"/>
        <v>0</v>
      </c>
      <c r="F66" s="26">
        <f>IF(D66=0,0,$B$12*0.22%+J66*0.3%)</f>
        <v>0</v>
      </c>
      <c r="G66" s="11">
        <f t="shared" si="1"/>
        <v>0</v>
      </c>
      <c r="H66" s="11">
        <f t="shared" si="4"/>
        <v>0</v>
      </c>
      <c r="I66" s="11">
        <f t="shared" si="2"/>
        <v>0</v>
      </c>
      <c r="J66" s="11">
        <f t="shared" si="5"/>
        <v>0</v>
      </c>
    </row>
    <row r="67" spans="4:10" s="1" customFormat="1" ht="14.25">
      <c r="D67" s="15">
        <f t="shared" si="3"/>
        <v>0</v>
      </c>
      <c r="E67" s="16">
        <f t="shared" si="0"/>
        <v>0</v>
      </c>
      <c r="F67" s="11"/>
      <c r="G67" s="11">
        <f t="shared" si="1"/>
        <v>0</v>
      </c>
      <c r="H67" s="11">
        <f t="shared" si="4"/>
        <v>0</v>
      </c>
      <c r="I67" s="11">
        <f t="shared" si="2"/>
        <v>0</v>
      </c>
      <c r="J67" s="11">
        <f t="shared" si="5"/>
        <v>0</v>
      </c>
    </row>
    <row r="68" spans="4:10" s="1" customFormat="1" ht="14.25">
      <c r="D68" s="15">
        <f t="shared" si="3"/>
        <v>0</v>
      </c>
      <c r="E68" s="16">
        <f t="shared" si="0"/>
        <v>0</v>
      </c>
      <c r="F68" s="11"/>
      <c r="G68" s="11">
        <f t="shared" si="1"/>
        <v>0</v>
      </c>
      <c r="H68" s="11">
        <f t="shared" si="4"/>
        <v>0</v>
      </c>
      <c r="I68" s="11">
        <f t="shared" si="2"/>
        <v>0</v>
      </c>
      <c r="J68" s="11">
        <f t="shared" si="5"/>
        <v>0</v>
      </c>
    </row>
    <row r="69" spans="4:10" s="1" customFormat="1" ht="14.25">
      <c r="D69" s="15">
        <f t="shared" si="3"/>
        <v>0</v>
      </c>
      <c r="E69" s="16">
        <f t="shared" si="0"/>
        <v>0</v>
      </c>
      <c r="F69" s="11"/>
      <c r="G69" s="11">
        <f t="shared" si="1"/>
        <v>0</v>
      </c>
      <c r="H69" s="11">
        <f t="shared" si="4"/>
        <v>0</v>
      </c>
      <c r="I69" s="11">
        <f t="shared" si="2"/>
        <v>0</v>
      </c>
      <c r="J69" s="11">
        <f t="shared" si="5"/>
        <v>0</v>
      </c>
    </row>
    <row r="70" spans="4:10" s="1" customFormat="1" ht="14.25">
      <c r="D70" s="15">
        <f t="shared" si="3"/>
        <v>0</v>
      </c>
      <c r="E70" s="16">
        <f t="shared" si="0"/>
        <v>0</v>
      </c>
      <c r="F70" s="11"/>
      <c r="G70" s="11">
        <f t="shared" si="1"/>
        <v>0</v>
      </c>
      <c r="H70" s="11">
        <f t="shared" si="4"/>
        <v>0</v>
      </c>
      <c r="I70" s="11">
        <f t="shared" si="2"/>
        <v>0</v>
      </c>
      <c r="J70" s="11">
        <f t="shared" si="5"/>
        <v>0</v>
      </c>
    </row>
    <row r="71" spans="4:10" s="1" customFormat="1" ht="14.25">
      <c r="D71" s="15">
        <f t="shared" si="3"/>
        <v>0</v>
      </c>
      <c r="E71" s="16">
        <f aca="true" t="shared" si="6" ref="E71:E134">IF(D71=0,0,DATE(YEAR(E70),(MONTH(E70)+1),DAY(E70)))</f>
        <v>0</v>
      </c>
      <c r="F71" s="11"/>
      <c r="G71" s="11">
        <f aca="true" t="shared" si="7" ref="G71:G134">IF(D71=0,0,$B$6/$B$8)</f>
        <v>0</v>
      </c>
      <c r="H71" s="11">
        <f t="shared" si="4"/>
        <v>0</v>
      </c>
      <c r="I71" s="11">
        <f aca="true" t="shared" si="8" ref="I71:I134">IF(D71=0,0,(G71+H71+F71))</f>
        <v>0</v>
      </c>
      <c r="J71" s="11">
        <f t="shared" si="5"/>
        <v>0</v>
      </c>
    </row>
    <row r="72" spans="4:10" s="1" customFormat="1" ht="14.25">
      <c r="D72" s="15">
        <f aca="true" t="shared" si="9" ref="D72:D135">IF(D71=0,0,IF($B$8-D71=0,0,(D71+1)))</f>
        <v>0</v>
      </c>
      <c r="E72" s="16">
        <f t="shared" si="6"/>
        <v>0</v>
      </c>
      <c r="F72" s="11"/>
      <c r="G72" s="11">
        <f t="shared" si="7"/>
        <v>0</v>
      </c>
      <c r="H72" s="11">
        <f aca="true" t="shared" si="10" ref="H72:H135">IF(D72=0,0,J71*$B$7*(E72-E71)/365)</f>
        <v>0</v>
      </c>
      <c r="I72" s="11">
        <f t="shared" si="8"/>
        <v>0</v>
      </c>
      <c r="J72" s="11">
        <f aca="true" t="shared" si="11" ref="J72:J135">IF(D72=0,0,J71-G72+0.000001)</f>
        <v>0</v>
      </c>
    </row>
    <row r="73" spans="4:10" s="1" customFormat="1" ht="14.25">
      <c r="D73" s="15">
        <f t="shared" si="9"/>
        <v>0</v>
      </c>
      <c r="E73" s="16">
        <f t="shared" si="6"/>
        <v>0</v>
      </c>
      <c r="F73" s="11"/>
      <c r="G73" s="11">
        <f t="shared" si="7"/>
        <v>0</v>
      </c>
      <c r="H73" s="11">
        <f t="shared" si="10"/>
        <v>0</v>
      </c>
      <c r="I73" s="11">
        <f t="shared" si="8"/>
        <v>0</v>
      </c>
      <c r="J73" s="11">
        <f t="shared" si="11"/>
        <v>0</v>
      </c>
    </row>
    <row r="74" spans="4:10" s="1" customFormat="1" ht="14.25">
      <c r="D74" s="15">
        <f t="shared" si="9"/>
        <v>0</v>
      </c>
      <c r="E74" s="16">
        <f t="shared" si="6"/>
        <v>0</v>
      </c>
      <c r="F74" s="11"/>
      <c r="G74" s="11">
        <f t="shared" si="7"/>
        <v>0</v>
      </c>
      <c r="H74" s="11">
        <f t="shared" si="10"/>
        <v>0</v>
      </c>
      <c r="I74" s="11">
        <f t="shared" si="8"/>
        <v>0</v>
      </c>
      <c r="J74" s="11">
        <f t="shared" si="11"/>
        <v>0</v>
      </c>
    </row>
    <row r="75" spans="4:10" s="1" customFormat="1" ht="14.25">
      <c r="D75" s="15">
        <f t="shared" si="9"/>
        <v>0</v>
      </c>
      <c r="E75" s="16">
        <f t="shared" si="6"/>
        <v>0</v>
      </c>
      <c r="F75" s="11"/>
      <c r="G75" s="11">
        <f t="shared" si="7"/>
        <v>0</v>
      </c>
      <c r="H75" s="11">
        <f t="shared" si="10"/>
        <v>0</v>
      </c>
      <c r="I75" s="11">
        <f t="shared" si="8"/>
        <v>0</v>
      </c>
      <c r="J75" s="11">
        <f t="shared" si="11"/>
        <v>0</v>
      </c>
    </row>
    <row r="76" spans="4:10" s="1" customFormat="1" ht="14.25">
      <c r="D76" s="15">
        <f t="shared" si="9"/>
        <v>0</v>
      </c>
      <c r="E76" s="16">
        <f t="shared" si="6"/>
        <v>0</v>
      </c>
      <c r="F76" s="11"/>
      <c r="G76" s="11">
        <f t="shared" si="7"/>
        <v>0</v>
      </c>
      <c r="H76" s="11">
        <f t="shared" si="10"/>
        <v>0</v>
      </c>
      <c r="I76" s="11">
        <f t="shared" si="8"/>
        <v>0</v>
      </c>
      <c r="J76" s="11">
        <f t="shared" si="11"/>
        <v>0</v>
      </c>
    </row>
    <row r="77" spans="4:10" s="1" customFormat="1" ht="14.25">
      <c r="D77" s="15">
        <f t="shared" si="9"/>
        <v>0</v>
      </c>
      <c r="E77" s="16">
        <f t="shared" si="6"/>
        <v>0</v>
      </c>
      <c r="F77" s="11"/>
      <c r="G77" s="11">
        <f t="shared" si="7"/>
        <v>0</v>
      </c>
      <c r="H77" s="11">
        <f t="shared" si="10"/>
        <v>0</v>
      </c>
      <c r="I77" s="11">
        <f t="shared" si="8"/>
        <v>0</v>
      </c>
      <c r="J77" s="11">
        <f t="shared" si="11"/>
        <v>0</v>
      </c>
    </row>
    <row r="78" spans="4:10" s="1" customFormat="1" ht="14.25">
      <c r="D78" s="15">
        <f t="shared" si="9"/>
        <v>0</v>
      </c>
      <c r="E78" s="16">
        <f t="shared" si="6"/>
        <v>0</v>
      </c>
      <c r="F78" s="26">
        <f>IF(D78=0,0,$B$12*0.22%+J78*0.3%)</f>
        <v>0</v>
      </c>
      <c r="G78" s="11">
        <f t="shared" si="7"/>
        <v>0</v>
      </c>
      <c r="H78" s="11">
        <f t="shared" si="10"/>
        <v>0</v>
      </c>
      <c r="I78" s="11">
        <f t="shared" si="8"/>
        <v>0</v>
      </c>
      <c r="J78" s="11">
        <f t="shared" si="11"/>
        <v>0</v>
      </c>
    </row>
    <row r="79" spans="4:10" s="1" customFormat="1" ht="14.25">
      <c r="D79" s="15">
        <f t="shared" si="9"/>
        <v>0</v>
      </c>
      <c r="E79" s="16">
        <f t="shared" si="6"/>
        <v>0</v>
      </c>
      <c r="F79" s="11"/>
      <c r="G79" s="11">
        <f t="shared" si="7"/>
        <v>0</v>
      </c>
      <c r="H79" s="11">
        <f t="shared" si="10"/>
        <v>0</v>
      </c>
      <c r="I79" s="11">
        <f t="shared" si="8"/>
        <v>0</v>
      </c>
      <c r="J79" s="11">
        <f t="shared" si="11"/>
        <v>0</v>
      </c>
    </row>
    <row r="80" spans="4:10" s="1" customFormat="1" ht="14.25">
      <c r="D80" s="15">
        <f t="shared" si="9"/>
        <v>0</v>
      </c>
      <c r="E80" s="16">
        <f t="shared" si="6"/>
        <v>0</v>
      </c>
      <c r="F80" s="11"/>
      <c r="G80" s="11">
        <f t="shared" si="7"/>
        <v>0</v>
      </c>
      <c r="H80" s="11">
        <f t="shared" si="10"/>
        <v>0</v>
      </c>
      <c r="I80" s="11">
        <f t="shared" si="8"/>
        <v>0</v>
      </c>
      <c r="J80" s="11">
        <f t="shared" si="11"/>
        <v>0</v>
      </c>
    </row>
    <row r="81" spans="4:10" s="1" customFormat="1" ht="14.25">
      <c r="D81" s="15">
        <f t="shared" si="9"/>
        <v>0</v>
      </c>
      <c r="E81" s="16">
        <f t="shared" si="6"/>
        <v>0</v>
      </c>
      <c r="F81" s="11"/>
      <c r="G81" s="11">
        <f t="shared" si="7"/>
        <v>0</v>
      </c>
      <c r="H81" s="11">
        <f t="shared" si="10"/>
        <v>0</v>
      </c>
      <c r="I81" s="11">
        <f t="shared" si="8"/>
        <v>0</v>
      </c>
      <c r="J81" s="11">
        <f t="shared" si="11"/>
        <v>0</v>
      </c>
    </row>
    <row r="82" spans="4:10" s="1" customFormat="1" ht="14.25">
      <c r="D82" s="15">
        <f t="shared" si="9"/>
        <v>0</v>
      </c>
      <c r="E82" s="16">
        <f t="shared" si="6"/>
        <v>0</v>
      </c>
      <c r="F82" s="11"/>
      <c r="G82" s="11">
        <f t="shared" si="7"/>
        <v>0</v>
      </c>
      <c r="H82" s="11">
        <f t="shared" si="10"/>
        <v>0</v>
      </c>
      <c r="I82" s="11">
        <f t="shared" si="8"/>
        <v>0</v>
      </c>
      <c r="J82" s="11">
        <f t="shared" si="11"/>
        <v>0</v>
      </c>
    </row>
    <row r="83" spans="4:10" s="1" customFormat="1" ht="14.25">
      <c r="D83" s="15">
        <f t="shared" si="9"/>
        <v>0</v>
      </c>
      <c r="E83" s="16">
        <f t="shared" si="6"/>
        <v>0</v>
      </c>
      <c r="F83" s="11"/>
      <c r="G83" s="11">
        <f t="shared" si="7"/>
        <v>0</v>
      </c>
      <c r="H83" s="11">
        <f t="shared" si="10"/>
        <v>0</v>
      </c>
      <c r="I83" s="11">
        <f t="shared" si="8"/>
        <v>0</v>
      </c>
      <c r="J83" s="11">
        <f t="shared" si="11"/>
        <v>0</v>
      </c>
    </row>
    <row r="84" spans="4:10" s="1" customFormat="1" ht="14.25">
      <c r="D84" s="15">
        <f t="shared" si="9"/>
        <v>0</v>
      </c>
      <c r="E84" s="16">
        <f t="shared" si="6"/>
        <v>0</v>
      </c>
      <c r="F84" s="11"/>
      <c r="G84" s="11">
        <f t="shared" si="7"/>
        <v>0</v>
      </c>
      <c r="H84" s="11">
        <f t="shared" si="10"/>
        <v>0</v>
      </c>
      <c r="I84" s="11">
        <f t="shared" si="8"/>
        <v>0</v>
      </c>
      <c r="J84" s="11">
        <f t="shared" si="11"/>
        <v>0</v>
      </c>
    </row>
    <row r="85" spans="4:10" s="1" customFormat="1" ht="14.25">
      <c r="D85" s="15">
        <f t="shared" si="9"/>
        <v>0</v>
      </c>
      <c r="E85" s="16">
        <f t="shared" si="6"/>
        <v>0</v>
      </c>
      <c r="F85" s="11"/>
      <c r="G85" s="11">
        <f t="shared" si="7"/>
        <v>0</v>
      </c>
      <c r="H85" s="11">
        <f t="shared" si="10"/>
        <v>0</v>
      </c>
      <c r="I85" s="11">
        <f t="shared" si="8"/>
        <v>0</v>
      </c>
      <c r="J85" s="11">
        <f t="shared" si="11"/>
        <v>0</v>
      </c>
    </row>
    <row r="86" spans="4:10" s="1" customFormat="1" ht="14.25">
      <c r="D86" s="15">
        <f t="shared" si="9"/>
        <v>0</v>
      </c>
      <c r="E86" s="16">
        <f t="shared" si="6"/>
        <v>0</v>
      </c>
      <c r="F86" s="11"/>
      <c r="G86" s="11">
        <f t="shared" si="7"/>
        <v>0</v>
      </c>
      <c r="H86" s="11">
        <f t="shared" si="10"/>
        <v>0</v>
      </c>
      <c r="I86" s="11">
        <f t="shared" si="8"/>
        <v>0</v>
      </c>
      <c r="J86" s="11">
        <f t="shared" si="11"/>
        <v>0</v>
      </c>
    </row>
    <row r="87" spans="4:10" s="1" customFormat="1" ht="14.25">
      <c r="D87" s="15">
        <f t="shared" si="9"/>
        <v>0</v>
      </c>
      <c r="E87" s="16">
        <f t="shared" si="6"/>
        <v>0</v>
      </c>
      <c r="F87" s="11"/>
      <c r="G87" s="11">
        <f t="shared" si="7"/>
        <v>0</v>
      </c>
      <c r="H87" s="11">
        <f t="shared" si="10"/>
        <v>0</v>
      </c>
      <c r="I87" s="11">
        <f t="shared" si="8"/>
        <v>0</v>
      </c>
      <c r="J87" s="11">
        <f t="shared" si="11"/>
        <v>0</v>
      </c>
    </row>
    <row r="88" spans="4:10" s="1" customFormat="1" ht="14.25">
      <c r="D88" s="15">
        <f t="shared" si="9"/>
        <v>0</v>
      </c>
      <c r="E88" s="16">
        <f t="shared" si="6"/>
        <v>0</v>
      </c>
      <c r="F88" s="11"/>
      <c r="G88" s="11">
        <f t="shared" si="7"/>
        <v>0</v>
      </c>
      <c r="H88" s="11">
        <f t="shared" si="10"/>
        <v>0</v>
      </c>
      <c r="I88" s="11">
        <f t="shared" si="8"/>
        <v>0</v>
      </c>
      <c r="J88" s="11">
        <f t="shared" si="11"/>
        <v>0</v>
      </c>
    </row>
    <row r="89" spans="4:10" s="1" customFormat="1" ht="14.25">
      <c r="D89" s="15">
        <f t="shared" si="9"/>
        <v>0</v>
      </c>
      <c r="E89" s="16">
        <f t="shared" si="6"/>
        <v>0</v>
      </c>
      <c r="F89" s="11"/>
      <c r="G89" s="11">
        <f t="shared" si="7"/>
        <v>0</v>
      </c>
      <c r="H89" s="11">
        <f t="shared" si="10"/>
        <v>0</v>
      </c>
      <c r="I89" s="11">
        <f t="shared" si="8"/>
        <v>0</v>
      </c>
      <c r="J89" s="11">
        <f t="shared" si="11"/>
        <v>0</v>
      </c>
    </row>
    <row r="90" spans="4:10" s="1" customFormat="1" ht="14.25">
      <c r="D90" s="15">
        <f t="shared" si="9"/>
        <v>0</v>
      </c>
      <c r="E90" s="16">
        <f t="shared" si="6"/>
        <v>0</v>
      </c>
      <c r="F90" s="26">
        <f>IF(D90=0,0,$B$12*0.22%+J90*0.3%)</f>
        <v>0</v>
      </c>
      <c r="G90" s="11">
        <f t="shared" si="7"/>
        <v>0</v>
      </c>
      <c r="H90" s="11">
        <f t="shared" si="10"/>
        <v>0</v>
      </c>
      <c r="I90" s="11">
        <f t="shared" si="8"/>
        <v>0</v>
      </c>
      <c r="J90" s="11">
        <f t="shared" si="11"/>
        <v>0</v>
      </c>
    </row>
    <row r="91" spans="4:10" s="1" customFormat="1" ht="14.25">
      <c r="D91" s="15">
        <f t="shared" si="9"/>
        <v>0</v>
      </c>
      <c r="E91" s="16">
        <f t="shared" si="6"/>
        <v>0</v>
      </c>
      <c r="F91" s="11"/>
      <c r="G91" s="11">
        <f t="shared" si="7"/>
        <v>0</v>
      </c>
      <c r="H91" s="11">
        <f t="shared" si="10"/>
        <v>0</v>
      </c>
      <c r="I91" s="11">
        <f t="shared" si="8"/>
        <v>0</v>
      </c>
      <c r="J91" s="11">
        <f t="shared" si="11"/>
        <v>0</v>
      </c>
    </row>
    <row r="92" spans="4:10" s="1" customFormat="1" ht="14.25">
      <c r="D92" s="15">
        <f t="shared" si="9"/>
        <v>0</v>
      </c>
      <c r="E92" s="16">
        <f t="shared" si="6"/>
        <v>0</v>
      </c>
      <c r="F92" s="11"/>
      <c r="G92" s="11">
        <f t="shared" si="7"/>
        <v>0</v>
      </c>
      <c r="H92" s="11">
        <f t="shared" si="10"/>
        <v>0</v>
      </c>
      <c r="I92" s="11">
        <f t="shared" si="8"/>
        <v>0</v>
      </c>
      <c r="J92" s="11">
        <f t="shared" si="11"/>
        <v>0</v>
      </c>
    </row>
    <row r="93" spans="4:10" s="1" customFormat="1" ht="14.25">
      <c r="D93" s="15">
        <f t="shared" si="9"/>
        <v>0</v>
      </c>
      <c r="E93" s="16">
        <f t="shared" si="6"/>
        <v>0</v>
      </c>
      <c r="F93" s="11"/>
      <c r="G93" s="11">
        <f t="shared" si="7"/>
        <v>0</v>
      </c>
      <c r="H93" s="11">
        <f t="shared" si="10"/>
        <v>0</v>
      </c>
      <c r="I93" s="11">
        <f t="shared" si="8"/>
        <v>0</v>
      </c>
      <c r="J93" s="11">
        <f t="shared" si="11"/>
        <v>0</v>
      </c>
    </row>
    <row r="94" spans="4:10" s="1" customFormat="1" ht="14.25">
      <c r="D94" s="15">
        <f t="shared" si="9"/>
        <v>0</v>
      </c>
      <c r="E94" s="16">
        <f t="shared" si="6"/>
        <v>0</v>
      </c>
      <c r="F94" s="11"/>
      <c r="G94" s="11">
        <f t="shared" si="7"/>
        <v>0</v>
      </c>
      <c r="H94" s="11">
        <f t="shared" si="10"/>
        <v>0</v>
      </c>
      <c r="I94" s="11">
        <f t="shared" si="8"/>
        <v>0</v>
      </c>
      <c r="J94" s="11">
        <f t="shared" si="11"/>
        <v>0</v>
      </c>
    </row>
    <row r="95" spans="4:10" s="1" customFormat="1" ht="14.25">
      <c r="D95" s="15">
        <f t="shared" si="9"/>
        <v>0</v>
      </c>
      <c r="E95" s="16">
        <f t="shared" si="6"/>
        <v>0</v>
      </c>
      <c r="F95" s="11"/>
      <c r="G95" s="11">
        <f t="shared" si="7"/>
        <v>0</v>
      </c>
      <c r="H95" s="11">
        <f t="shared" si="10"/>
        <v>0</v>
      </c>
      <c r="I95" s="11">
        <f t="shared" si="8"/>
        <v>0</v>
      </c>
      <c r="J95" s="11">
        <f t="shared" si="11"/>
        <v>0</v>
      </c>
    </row>
    <row r="96" spans="4:10" s="1" customFormat="1" ht="14.25">
      <c r="D96" s="15">
        <f t="shared" si="9"/>
        <v>0</v>
      </c>
      <c r="E96" s="16">
        <f t="shared" si="6"/>
        <v>0</v>
      </c>
      <c r="F96" s="11"/>
      <c r="G96" s="11">
        <f t="shared" si="7"/>
        <v>0</v>
      </c>
      <c r="H96" s="11">
        <f t="shared" si="10"/>
        <v>0</v>
      </c>
      <c r="I96" s="11">
        <f t="shared" si="8"/>
        <v>0</v>
      </c>
      <c r="J96" s="11">
        <f t="shared" si="11"/>
        <v>0</v>
      </c>
    </row>
    <row r="97" spans="4:10" s="1" customFormat="1" ht="14.25">
      <c r="D97" s="15">
        <f t="shared" si="9"/>
        <v>0</v>
      </c>
      <c r="E97" s="16">
        <f t="shared" si="6"/>
        <v>0</v>
      </c>
      <c r="F97" s="11"/>
      <c r="G97" s="11">
        <f t="shared" si="7"/>
        <v>0</v>
      </c>
      <c r="H97" s="11">
        <f t="shared" si="10"/>
        <v>0</v>
      </c>
      <c r="I97" s="11">
        <f t="shared" si="8"/>
        <v>0</v>
      </c>
      <c r="J97" s="11">
        <f t="shared" si="11"/>
        <v>0</v>
      </c>
    </row>
    <row r="98" spans="4:10" s="1" customFormat="1" ht="14.25">
      <c r="D98" s="15">
        <f t="shared" si="9"/>
        <v>0</v>
      </c>
      <c r="E98" s="16">
        <f t="shared" si="6"/>
        <v>0</v>
      </c>
      <c r="F98" s="11"/>
      <c r="G98" s="11">
        <f t="shared" si="7"/>
        <v>0</v>
      </c>
      <c r="H98" s="11">
        <f t="shared" si="10"/>
        <v>0</v>
      </c>
      <c r="I98" s="11">
        <f t="shared" si="8"/>
        <v>0</v>
      </c>
      <c r="J98" s="11">
        <f t="shared" si="11"/>
        <v>0</v>
      </c>
    </row>
    <row r="99" spans="4:10" s="1" customFormat="1" ht="14.25">
      <c r="D99" s="15">
        <f t="shared" si="9"/>
        <v>0</v>
      </c>
      <c r="E99" s="16">
        <f t="shared" si="6"/>
        <v>0</v>
      </c>
      <c r="F99" s="11"/>
      <c r="G99" s="11">
        <f t="shared" si="7"/>
        <v>0</v>
      </c>
      <c r="H99" s="11">
        <f t="shared" si="10"/>
        <v>0</v>
      </c>
      <c r="I99" s="11">
        <f t="shared" si="8"/>
        <v>0</v>
      </c>
      <c r="J99" s="11">
        <f t="shared" si="11"/>
        <v>0</v>
      </c>
    </row>
    <row r="100" spans="4:10" s="1" customFormat="1" ht="14.25">
      <c r="D100" s="15">
        <f t="shared" si="9"/>
        <v>0</v>
      </c>
      <c r="E100" s="16">
        <f t="shared" si="6"/>
        <v>0</v>
      </c>
      <c r="F100" s="11"/>
      <c r="G100" s="11">
        <f t="shared" si="7"/>
        <v>0</v>
      </c>
      <c r="H100" s="11">
        <f t="shared" si="10"/>
        <v>0</v>
      </c>
      <c r="I100" s="11">
        <f t="shared" si="8"/>
        <v>0</v>
      </c>
      <c r="J100" s="11">
        <f t="shared" si="11"/>
        <v>0</v>
      </c>
    </row>
    <row r="101" spans="4:10" s="1" customFormat="1" ht="14.25">
      <c r="D101" s="15">
        <f t="shared" si="9"/>
        <v>0</v>
      </c>
      <c r="E101" s="16">
        <f t="shared" si="6"/>
        <v>0</v>
      </c>
      <c r="F101" s="11"/>
      <c r="G101" s="11">
        <f t="shared" si="7"/>
        <v>0</v>
      </c>
      <c r="H101" s="11">
        <f t="shared" si="10"/>
        <v>0</v>
      </c>
      <c r="I101" s="11">
        <f t="shared" si="8"/>
        <v>0</v>
      </c>
      <c r="J101" s="11">
        <f t="shared" si="11"/>
        <v>0</v>
      </c>
    </row>
    <row r="102" spans="4:10" s="1" customFormat="1" ht="14.25">
      <c r="D102" s="15">
        <f t="shared" si="9"/>
        <v>0</v>
      </c>
      <c r="E102" s="16">
        <f t="shared" si="6"/>
        <v>0</v>
      </c>
      <c r="F102" s="26">
        <f>IF(D102=0,0,$B$12*0.22%+J102*0.3%)</f>
        <v>0</v>
      </c>
      <c r="G102" s="11">
        <f t="shared" si="7"/>
        <v>0</v>
      </c>
      <c r="H102" s="11">
        <f t="shared" si="10"/>
        <v>0</v>
      </c>
      <c r="I102" s="11">
        <f t="shared" si="8"/>
        <v>0</v>
      </c>
      <c r="J102" s="11">
        <f t="shared" si="11"/>
        <v>0</v>
      </c>
    </row>
    <row r="103" spans="4:10" s="1" customFormat="1" ht="14.25">
      <c r="D103" s="15">
        <f t="shared" si="9"/>
        <v>0</v>
      </c>
      <c r="E103" s="16">
        <f t="shared" si="6"/>
        <v>0</v>
      </c>
      <c r="F103" s="11"/>
      <c r="G103" s="11">
        <f t="shared" si="7"/>
        <v>0</v>
      </c>
      <c r="H103" s="11">
        <f t="shared" si="10"/>
        <v>0</v>
      </c>
      <c r="I103" s="11">
        <f t="shared" si="8"/>
        <v>0</v>
      </c>
      <c r="J103" s="11">
        <f t="shared" si="11"/>
        <v>0</v>
      </c>
    </row>
    <row r="104" spans="4:10" s="1" customFormat="1" ht="14.25">
      <c r="D104" s="15">
        <f t="shared" si="9"/>
        <v>0</v>
      </c>
      <c r="E104" s="16">
        <f t="shared" si="6"/>
        <v>0</v>
      </c>
      <c r="F104" s="11"/>
      <c r="G104" s="11">
        <f t="shared" si="7"/>
        <v>0</v>
      </c>
      <c r="H104" s="11">
        <f t="shared" si="10"/>
        <v>0</v>
      </c>
      <c r="I104" s="11">
        <f t="shared" si="8"/>
        <v>0</v>
      </c>
      <c r="J104" s="11">
        <f t="shared" si="11"/>
        <v>0</v>
      </c>
    </row>
    <row r="105" spans="4:10" s="1" customFormat="1" ht="14.25">
      <c r="D105" s="15">
        <f t="shared" si="9"/>
        <v>0</v>
      </c>
      <c r="E105" s="16">
        <f t="shared" si="6"/>
        <v>0</v>
      </c>
      <c r="F105" s="11"/>
      <c r="G105" s="11">
        <f t="shared" si="7"/>
        <v>0</v>
      </c>
      <c r="H105" s="11">
        <f t="shared" si="10"/>
        <v>0</v>
      </c>
      <c r="I105" s="11">
        <f t="shared" si="8"/>
        <v>0</v>
      </c>
      <c r="J105" s="11">
        <f t="shared" si="11"/>
        <v>0</v>
      </c>
    </row>
    <row r="106" spans="4:10" s="1" customFormat="1" ht="14.25">
      <c r="D106" s="15">
        <f t="shared" si="9"/>
        <v>0</v>
      </c>
      <c r="E106" s="16">
        <f t="shared" si="6"/>
        <v>0</v>
      </c>
      <c r="F106" s="11"/>
      <c r="G106" s="11">
        <f t="shared" si="7"/>
        <v>0</v>
      </c>
      <c r="H106" s="11">
        <f t="shared" si="10"/>
        <v>0</v>
      </c>
      <c r="I106" s="11">
        <f t="shared" si="8"/>
        <v>0</v>
      </c>
      <c r="J106" s="11">
        <f t="shared" si="11"/>
        <v>0</v>
      </c>
    </row>
    <row r="107" spans="4:10" s="1" customFormat="1" ht="14.25">
      <c r="D107" s="15">
        <f t="shared" si="9"/>
        <v>0</v>
      </c>
      <c r="E107" s="16">
        <f t="shared" si="6"/>
        <v>0</v>
      </c>
      <c r="F107" s="11"/>
      <c r="G107" s="11">
        <f t="shared" si="7"/>
        <v>0</v>
      </c>
      <c r="H107" s="11">
        <f t="shared" si="10"/>
        <v>0</v>
      </c>
      <c r="I107" s="11">
        <f t="shared" si="8"/>
        <v>0</v>
      </c>
      <c r="J107" s="11">
        <f t="shared" si="11"/>
        <v>0</v>
      </c>
    </row>
    <row r="108" spans="4:10" s="1" customFormat="1" ht="14.25">
      <c r="D108" s="15">
        <f t="shared" si="9"/>
        <v>0</v>
      </c>
      <c r="E108" s="16">
        <f t="shared" si="6"/>
        <v>0</v>
      </c>
      <c r="F108" s="11"/>
      <c r="G108" s="11">
        <f t="shared" si="7"/>
        <v>0</v>
      </c>
      <c r="H108" s="11">
        <f t="shared" si="10"/>
        <v>0</v>
      </c>
      <c r="I108" s="11">
        <f t="shared" si="8"/>
        <v>0</v>
      </c>
      <c r="J108" s="11">
        <f t="shared" si="11"/>
        <v>0</v>
      </c>
    </row>
    <row r="109" spans="4:10" s="1" customFormat="1" ht="14.25">
      <c r="D109" s="15">
        <f t="shared" si="9"/>
        <v>0</v>
      </c>
      <c r="E109" s="16">
        <f t="shared" si="6"/>
        <v>0</v>
      </c>
      <c r="F109" s="11"/>
      <c r="G109" s="11">
        <f t="shared" si="7"/>
        <v>0</v>
      </c>
      <c r="H109" s="11">
        <f t="shared" si="10"/>
        <v>0</v>
      </c>
      <c r="I109" s="11">
        <f t="shared" si="8"/>
        <v>0</v>
      </c>
      <c r="J109" s="11">
        <f t="shared" si="11"/>
        <v>0</v>
      </c>
    </row>
    <row r="110" spans="4:10" s="1" customFormat="1" ht="14.25">
      <c r="D110" s="15">
        <f t="shared" si="9"/>
        <v>0</v>
      </c>
      <c r="E110" s="16">
        <f t="shared" si="6"/>
        <v>0</v>
      </c>
      <c r="F110" s="11"/>
      <c r="G110" s="11">
        <f t="shared" si="7"/>
        <v>0</v>
      </c>
      <c r="H110" s="11">
        <f t="shared" si="10"/>
        <v>0</v>
      </c>
      <c r="I110" s="11">
        <f t="shared" si="8"/>
        <v>0</v>
      </c>
      <c r="J110" s="11">
        <f t="shared" si="11"/>
        <v>0</v>
      </c>
    </row>
    <row r="111" spans="4:10" s="1" customFormat="1" ht="14.25">
      <c r="D111" s="15">
        <f t="shared" si="9"/>
        <v>0</v>
      </c>
      <c r="E111" s="16">
        <f t="shared" si="6"/>
        <v>0</v>
      </c>
      <c r="F111" s="11"/>
      <c r="G111" s="11">
        <f t="shared" si="7"/>
        <v>0</v>
      </c>
      <c r="H111" s="11">
        <f t="shared" si="10"/>
        <v>0</v>
      </c>
      <c r="I111" s="11">
        <f t="shared" si="8"/>
        <v>0</v>
      </c>
      <c r="J111" s="11">
        <f t="shared" si="11"/>
        <v>0</v>
      </c>
    </row>
    <row r="112" spans="4:10" s="1" customFormat="1" ht="14.25">
      <c r="D112" s="15">
        <f t="shared" si="9"/>
        <v>0</v>
      </c>
      <c r="E112" s="16">
        <f t="shared" si="6"/>
        <v>0</v>
      </c>
      <c r="F112" s="11"/>
      <c r="G112" s="11">
        <f t="shared" si="7"/>
        <v>0</v>
      </c>
      <c r="H112" s="11">
        <f t="shared" si="10"/>
        <v>0</v>
      </c>
      <c r="I112" s="11">
        <f t="shared" si="8"/>
        <v>0</v>
      </c>
      <c r="J112" s="11">
        <f t="shared" si="11"/>
        <v>0</v>
      </c>
    </row>
    <row r="113" spans="4:10" s="1" customFormat="1" ht="14.25">
      <c r="D113" s="15">
        <f t="shared" si="9"/>
        <v>0</v>
      </c>
      <c r="E113" s="16">
        <f t="shared" si="6"/>
        <v>0</v>
      </c>
      <c r="F113" s="11"/>
      <c r="G113" s="11">
        <f t="shared" si="7"/>
        <v>0</v>
      </c>
      <c r="H113" s="11">
        <f t="shared" si="10"/>
        <v>0</v>
      </c>
      <c r="I113" s="11">
        <f t="shared" si="8"/>
        <v>0</v>
      </c>
      <c r="J113" s="11">
        <f t="shared" si="11"/>
        <v>0</v>
      </c>
    </row>
    <row r="114" spans="4:10" s="1" customFormat="1" ht="14.25">
      <c r="D114" s="15">
        <f t="shared" si="9"/>
        <v>0</v>
      </c>
      <c r="E114" s="16">
        <f t="shared" si="6"/>
        <v>0</v>
      </c>
      <c r="F114" s="26">
        <f>IF(D114=0,0,$B$12*0.22%+J114*0.3%)</f>
        <v>0</v>
      </c>
      <c r="G114" s="11">
        <f t="shared" si="7"/>
        <v>0</v>
      </c>
      <c r="H114" s="11">
        <f t="shared" si="10"/>
        <v>0</v>
      </c>
      <c r="I114" s="11">
        <f t="shared" si="8"/>
        <v>0</v>
      </c>
      <c r="J114" s="11">
        <f t="shared" si="11"/>
        <v>0</v>
      </c>
    </row>
    <row r="115" spans="4:10" s="1" customFormat="1" ht="14.25">
      <c r="D115" s="15">
        <f t="shared" si="9"/>
        <v>0</v>
      </c>
      <c r="E115" s="16">
        <f t="shared" si="6"/>
        <v>0</v>
      </c>
      <c r="F115" s="11"/>
      <c r="G115" s="11">
        <f t="shared" si="7"/>
        <v>0</v>
      </c>
      <c r="H115" s="11">
        <f t="shared" si="10"/>
        <v>0</v>
      </c>
      <c r="I115" s="11">
        <f t="shared" si="8"/>
        <v>0</v>
      </c>
      <c r="J115" s="11">
        <f t="shared" si="11"/>
        <v>0</v>
      </c>
    </row>
    <row r="116" spans="4:10" s="1" customFormat="1" ht="14.25">
      <c r="D116" s="15">
        <f t="shared" si="9"/>
        <v>0</v>
      </c>
      <c r="E116" s="16">
        <f t="shared" si="6"/>
        <v>0</v>
      </c>
      <c r="F116" s="11"/>
      <c r="G116" s="11">
        <f t="shared" si="7"/>
        <v>0</v>
      </c>
      <c r="H116" s="11">
        <f t="shared" si="10"/>
        <v>0</v>
      </c>
      <c r="I116" s="11">
        <f t="shared" si="8"/>
        <v>0</v>
      </c>
      <c r="J116" s="11">
        <f t="shared" si="11"/>
        <v>0</v>
      </c>
    </row>
    <row r="117" spans="4:10" s="1" customFormat="1" ht="14.25">
      <c r="D117" s="15">
        <f t="shared" si="9"/>
        <v>0</v>
      </c>
      <c r="E117" s="16">
        <f t="shared" si="6"/>
        <v>0</v>
      </c>
      <c r="F117" s="11"/>
      <c r="G117" s="11">
        <f t="shared" si="7"/>
        <v>0</v>
      </c>
      <c r="H117" s="11">
        <f t="shared" si="10"/>
        <v>0</v>
      </c>
      <c r="I117" s="11">
        <f t="shared" si="8"/>
        <v>0</v>
      </c>
      <c r="J117" s="11">
        <f t="shared" si="11"/>
        <v>0</v>
      </c>
    </row>
    <row r="118" spans="4:10" s="1" customFormat="1" ht="14.25">
      <c r="D118" s="15">
        <f t="shared" si="9"/>
        <v>0</v>
      </c>
      <c r="E118" s="16">
        <f t="shared" si="6"/>
        <v>0</v>
      </c>
      <c r="F118" s="11"/>
      <c r="G118" s="11">
        <f t="shared" si="7"/>
        <v>0</v>
      </c>
      <c r="H118" s="11">
        <f t="shared" si="10"/>
        <v>0</v>
      </c>
      <c r="I118" s="11">
        <f t="shared" si="8"/>
        <v>0</v>
      </c>
      <c r="J118" s="11">
        <f t="shared" si="11"/>
        <v>0</v>
      </c>
    </row>
    <row r="119" spans="4:10" s="1" customFormat="1" ht="14.25">
      <c r="D119" s="15">
        <f t="shared" si="9"/>
        <v>0</v>
      </c>
      <c r="E119" s="16">
        <f t="shared" si="6"/>
        <v>0</v>
      </c>
      <c r="F119" s="11"/>
      <c r="G119" s="11">
        <f t="shared" si="7"/>
        <v>0</v>
      </c>
      <c r="H119" s="11">
        <f t="shared" si="10"/>
        <v>0</v>
      </c>
      <c r="I119" s="11">
        <f t="shared" si="8"/>
        <v>0</v>
      </c>
      <c r="J119" s="11">
        <f t="shared" si="11"/>
        <v>0</v>
      </c>
    </row>
    <row r="120" spans="4:10" s="1" customFormat="1" ht="14.25">
      <c r="D120" s="15">
        <f t="shared" si="9"/>
        <v>0</v>
      </c>
      <c r="E120" s="16">
        <f t="shared" si="6"/>
        <v>0</v>
      </c>
      <c r="F120" s="11"/>
      <c r="G120" s="11">
        <f t="shared" si="7"/>
        <v>0</v>
      </c>
      <c r="H120" s="11">
        <f t="shared" si="10"/>
        <v>0</v>
      </c>
      <c r="I120" s="11">
        <f t="shared" si="8"/>
        <v>0</v>
      </c>
      <c r="J120" s="11">
        <f t="shared" si="11"/>
        <v>0</v>
      </c>
    </row>
    <row r="121" spans="4:10" s="1" customFormat="1" ht="14.25">
      <c r="D121" s="15">
        <f t="shared" si="9"/>
        <v>0</v>
      </c>
      <c r="E121" s="16">
        <f t="shared" si="6"/>
        <v>0</v>
      </c>
      <c r="F121" s="11"/>
      <c r="G121" s="11">
        <f t="shared" si="7"/>
        <v>0</v>
      </c>
      <c r="H121" s="11">
        <f t="shared" si="10"/>
        <v>0</v>
      </c>
      <c r="I121" s="11">
        <f t="shared" si="8"/>
        <v>0</v>
      </c>
      <c r="J121" s="11">
        <f t="shared" si="11"/>
        <v>0</v>
      </c>
    </row>
    <row r="122" spans="4:10" s="1" customFormat="1" ht="14.25">
      <c r="D122" s="15">
        <f t="shared" si="9"/>
        <v>0</v>
      </c>
      <c r="E122" s="16">
        <f t="shared" si="6"/>
        <v>0</v>
      </c>
      <c r="F122" s="11"/>
      <c r="G122" s="11">
        <f t="shared" si="7"/>
        <v>0</v>
      </c>
      <c r="H122" s="11">
        <f t="shared" si="10"/>
        <v>0</v>
      </c>
      <c r="I122" s="11">
        <f t="shared" si="8"/>
        <v>0</v>
      </c>
      <c r="J122" s="11">
        <f t="shared" si="11"/>
        <v>0</v>
      </c>
    </row>
    <row r="123" spans="4:10" s="1" customFormat="1" ht="14.25">
      <c r="D123" s="15">
        <f t="shared" si="9"/>
        <v>0</v>
      </c>
      <c r="E123" s="16">
        <f t="shared" si="6"/>
        <v>0</v>
      </c>
      <c r="F123" s="11"/>
      <c r="G123" s="11">
        <f t="shared" si="7"/>
        <v>0</v>
      </c>
      <c r="H123" s="11">
        <f t="shared" si="10"/>
        <v>0</v>
      </c>
      <c r="I123" s="11">
        <f t="shared" si="8"/>
        <v>0</v>
      </c>
      <c r="J123" s="11">
        <f t="shared" si="11"/>
        <v>0</v>
      </c>
    </row>
    <row r="124" spans="4:10" s="1" customFormat="1" ht="14.25">
      <c r="D124" s="15">
        <f t="shared" si="9"/>
        <v>0</v>
      </c>
      <c r="E124" s="16">
        <f t="shared" si="6"/>
        <v>0</v>
      </c>
      <c r="F124" s="11"/>
      <c r="G124" s="11">
        <f t="shared" si="7"/>
        <v>0</v>
      </c>
      <c r="H124" s="11">
        <f t="shared" si="10"/>
        <v>0</v>
      </c>
      <c r="I124" s="11">
        <f t="shared" si="8"/>
        <v>0</v>
      </c>
      <c r="J124" s="11">
        <f t="shared" si="11"/>
        <v>0</v>
      </c>
    </row>
    <row r="125" spans="4:10" s="1" customFormat="1" ht="14.25">
      <c r="D125" s="15">
        <f t="shared" si="9"/>
        <v>0</v>
      </c>
      <c r="E125" s="16">
        <f t="shared" si="6"/>
        <v>0</v>
      </c>
      <c r="F125" s="11"/>
      <c r="G125" s="11">
        <f t="shared" si="7"/>
        <v>0</v>
      </c>
      <c r="H125" s="11">
        <f t="shared" si="10"/>
        <v>0</v>
      </c>
      <c r="I125" s="11">
        <f t="shared" si="8"/>
        <v>0</v>
      </c>
      <c r="J125" s="11">
        <f t="shared" si="11"/>
        <v>0</v>
      </c>
    </row>
    <row r="126" spans="4:10" s="1" customFormat="1" ht="14.25">
      <c r="D126" s="15">
        <f t="shared" si="9"/>
        <v>0</v>
      </c>
      <c r="E126" s="16">
        <f t="shared" si="6"/>
        <v>0</v>
      </c>
      <c r="F126" s="26">
        <f>IF(D126=0,0,$B$12*0.22%+J126*0.3%)</f>
        <v>0</v>
      </c>
      <c r="G126" s="11">
        <f t="shared" si="7"/>
        <v>0</v>
      </c>
      <c r="H126" s="11">
        <f t="shared" si="10"/>
        <v>0</v>
      </c>
      <c r="I126" s="11">
        <f t="shared" si="8"/>
        <v>0</v>
      </c>
      <c r="J126" s="11">
        <f t="shared" si="11"/>
        <v>0</v>
      </c>
    </row>
    <row r="127" spans="4:10" s="1" customFormat="1" ht="14.25">
      <c r="D127" s="15">
        <f t="shared" si="9"/>
        <v>0</v>
      </c>
      <c r="E127" s="16">
        <f t="shared" si="6"/>
        <v>0</v>
      </c>
      <c r="F127" s="11"/>
      <c r="G127" s="11">
        <f t="shared" si="7"/>
        <v>0</v>
      </c>
      <c r="H127" s="11">
        <f t="shared" si="10"/>
        <v>0</v>
      </c>
      <c r="I127" s="11">
        <f t="shared" si="8"/>
        <v>0</v>
      </c>
      <c r="J127" s="11">
        <f t="shared" si="11"/>
        <v>0</v>
      </c>
    </row>
    <row r="128" spans="4:10" s="1" customFormat="1" ht="14.25">
      <c r="D128" s="15">
        <f t="shared" si="9"/>
        <v>0</v>
      </c>
      <c r="E128" s="16">
        <f t="shared" si="6"/>
        <v>0</v>
      </c>
      <c r="F128" s="11"/>
      <c r="G128" s="11">
        <f t="shared" si="7"/>
        <v>0</v>
      </c>
      <c r="H128" s="11">
        <f t="shared" si="10"/>
        <v>0</v>
      </c>
      <c r="I128" s="11">
        <f t="shared" si="8"/>
        <v>0</v>
      </c>
      <c r="J128" s="11">
        <f t="shared" si="11"/>
        <v>0</v>
      </c>
    </row>
    <row r="129" spans="4:10" s="1" customFormat="1" ht="14.25">
      <c r="D129" s="15">
        <f t="shared" si="9"/>
        <v>0</v>
      </c>
      <c r="E129" s="16">
        <f t="shared" si="6"/>
        <v>0</v>
      </c>
      <c r="F129" s="11"/>
      <c r="G129" s="11">
        <f t="shared" si="7"/>
        <v>0</v>
      </c>
      <c r="H129" s="11">
        <f t="shared" si="10"/>
        <v>0</v>
      </c>
      <c r="I129" s="11">
        <f t="shared" si="8"/>
        <v>0</v>
      </c>
      <c r="J129" s="11">
        <f t="shared" si="11"/>
        <v>0</v>
      </c>
    </row>
    <row r="130" spans="4:10" s="1" customFormat="1" ht="14.25">
      <c r="D130" s="15">
        <f t="shared" si="9"/>
        <v>0</v>
      </c>
      <c r="E130" s="16">
        <f t="shared" si="6"/>
        <v>0</v>
      </c>
      <c r="F130" s="11"/>
      <c r="G130" s="11">
        <f t="shared" si="7"/>
        <v>0</v>
      </c>
      <c r="H130" s="11">
        <f t="shared" si="10"/>
        <v>0</v>
      </c>
      <c r="I130" s="11">
        <f t="shared" si="8"/>
        <v>0</v>
      </c>
      <c r="J130" s="11">
        <f t="shared" si="11"/>
        <v>0</v>
      </c>
    </row>
    <row r="131" spans="4:10" s="1" customFormat="1" ht="14.25">
      <c r="D131" s="15">
        <f t="shared" si="9"/>
        <v>0</v>
      </c>
      <c r="E131" s="16">
        <f t="shared" si="6"/>
        <v>0</v>
      </c>
      <c r="F131" s="11"/>
      <c r="G131" s="11">
        <f t="shared" si="7"/>
        <v>0</v>
      </c>
      <c r="H131" s="11">
        <f t="shared" si="10"/>
        <v>0</v>
      </c>
      <c r="I131" s="11">
        <f t="shared" si="8"/>
        <v>0</v>
      </c>
      <c r="J131" s="11">
        <f t="shared" si="11"/>
        <v>0</v>
      </c>
    </row>
    <row r="132" spans="4:10" s="1" customFormat="1" ht="14.25">
      <c r="D132" s="15">
        <f t="shared" si="9"/>
        <v>0</v>
      </c>
      <c r="E132" s="16">
        <f t="shared" si="6"/>
        <v>0</v>
      </c>
      <c r="F132" s="11"/>
      <c r="G132" s="11">
        <f t="shared" si="7"/>
        <v>0</v>
      </c>
      <c r="H132" s="11">
        <f t="shared" si="10"/>
        <v>0</v>
      </c>
      <c r="I132" s="11">
        <f t="shared" si="8"/>
        <v>0</v>
      </c>
      <c r="J132" s="11">
        <f t="shared" si="11"/>
        <v>0</v>
      </c>
    </row>
    <row r="133" spans="4:10" s="1" customFormat="1" ht="14.25">
      <c r="D133" s="15">
        <f t="shared" si="9"/>
        <v>0</v>
      </c>
      <c r="E133" s="16">
        <f t="shared" si="6"/>
        <v>0</v>
      </c>
      <c r="F133" s="11"/>
      <c r="G133" s="11">
        <f t="shared" si="7"/>
        <v>0</v>
      </c>
      <c r="H133" s="11">
        <f t="shared" si="10"/>
        <v>0</v>
      </c>
      <c r="I133" s="11">
        <f t="shared" si="8"/>
        <v>0</v>
      </c>
      <c r="J133" s="11">
        <f t="shared" si="11"/>
        <v>0</v>
      </c>
    </row>
    <row r="134" spans="4:10" s="1" customFormat="1" ht="14.25">
      <c r="D134" s="15">
        <f t="shared" si="9"/>
        <v>0</v>
      </c>
      <c r="E134" s="16">
        <f t="shared" si="6"/>
        <v>0</v>
      </c>
      <c r="F134" s="11"/>
      <c r="G134" s="11">
        <f t="shared" si="7"/>
        <v>0</v>
      </c>
      <c r="H134" s="11">
        <f t="shared" si="10"/>
        <v>0</v>
      </c>
      <c r="I134" s="11">
        <f t="shared" si="8"/>
        <v>0</v>
      </c>
      <c r="J134" s="11">
        <f t="shared" si="11"/>
        <v>0</v>
      </c>
    </row>
    <row r="135" spans="4:10" s="1" customFormat="1" ht="14.25">
      <c r="D135" s="15">
        <f t="shared" si="9"/>
        <v>0</v>
      </c>
      <c r="E135" s="16">
        <f aca="true" t="shared" si="12" ref="E135:E198">IF(D135=0,0,DATE(YEAR(E134),(MONTH(E134)+1),DAY(E134)))</f>
        <v>0</v>
      </c>
      <c r="F135" s="11"/>
      <c r="G135" s="11">
        <f aca="true" t="shared" si="13" ref="G135:G198">IF(D135=0,0,$B$6/$B$8)</f>
        <v>0</v>
      </c>
      <c r="H135" s="11">
        <f t="shared" si="10"/>
        <v>0</v>
      </c>
      <c r="I135" s="11">
        <f aca="true" t="shared" si="14" ref="I135:I198">IF(D135=0,0,(G135+H135+F135))</f>
        <v>0</v>
      </c>
      <c r="J135" s="11">
        <f t="shared" si="11"/>
        <v>0</v>
      </c>
    </row>
    <row r="136" spans="4:10" s="1" customFormat="1" ht="14.25">
      <c r="D136" s="15">
        <f aca="true" t="shared" si="15" ref="D136:D199">IF(D135=0,0,IF($B$8-D135=0,0,(D135+1)))</f>
        <v>0</v>
      </c>
      <c r="E136" s="16">
        <f t="shared" si="12"/>
        <v>0</v>
      </c>
      <c r="F136" s="11"/>
      <c r="G136" s="11">
        <f t="shared" si="13"/>
        <v>0</v>
      </c>
      <c r="H136" s="11">
        <f aca="true" t="shared" si="16" ref="H136:H199">IF(D136=0,0,J135*$B$7*(E136-E135)/365)</f>
        <v>0</v>
      </c>
      <c r="I136" s="11">
        <f t="shared" si="14"/>
        <v>0</v>
      </c>
      <c r="J136" s="11">
        <f aca="true" t="shared" si="17" ref="J136:J199">IF(D136=0,0,J135-G136+0.000001)</f>
        <v>0</v>
      </c>
    </row>
    <row r="137" spans="4:10" s="1" customFormat="1" ht="14.25">
      <c r="D137" s="15">
        <f t="shared" si="15"/>
        <v>0</v>
      </c>
      <c r="E137" s="16">
        <f t="shared" si="12"/>
        <v>0</v>
      </c>
      <c r="F137" s="11"/>
      <c r="G137" s="11">
        <f t="shared" si="13"/>
        <v>0</v>
      </c>
      <c r="H137" s="11">
        <f t="shared" si="16"/>
        <v>0</v>
      </c>
      <c r="I137" s="11">
        <f t="shared" si="14"/>
        <v>0</v>
      </c>
      <c r="J137" s="11">
        <f t="shared" si="17"/>
        <v>0</v>
      </c>
    </row>
    <row r="138" spans="4:10" s="1" customFormat="1" ht="14.25">
      <c r="D138" s="15">
        <f t="shared" si="15"/>
        <v>0</v>
      </c>
      <c r="E138" s="16">
        <f t="shared" si="12"/>
        <v>0</v>
      </c>
      <c r="F138" s="26">
        <f>IF(D138=0,0,$B$12*0.22%+J138*0.3%)</f>
        <v>0</v>
      </c>
      <c r="G138" s="11">
        <f t="shared" si="13"/>
        <v>0</v>
      </c>
      <c r="H138" s="11">
        <f t="shared" si="16"/>
        <v>0</v>
      </c>
      <c r="I138" s="11">
        <f t="shared" si="14"/>
        <v>0</v>
      </c>
      <c r="J138" s="11">
        <f t="shared" si="17"/>
        <v>0</v>
      </c>
    </row>
    <row r="139" spans="4:10" s="1" customFormat="1" ht="14.25">
      <c r="D139" s="15">
        <f t="shared" si="15"/>
        <v>0</v>
      </c>
      <c r="E139" s="16">
        <f t="shared" si="12"/>
        <v>0</v>
      </c>
      <c r="F139" s="11"/>
      <c r="G139" s="11">
        <f t="shared" si="13"/>
        <v>0</v>
      </c>
      <c r="H139" s="11">
        <f t="shared" si="16"/>
        <v>0</v>
      </c>
      <c r="I139" s="11">
        <f t="shared" si="14"/>
        <v>0</v>
      </c>
      <c r="J139" s="11">
        <f t="shared" si="17"/>
        <v>0</v>
      </c>
    </row>
    <row r="140" spans="4:10" s="1" customFormat="1" ht="14.25">
      <c r="D140" s="15">
        <f t="shared" si="15"/>
        <v>0</v>
      </c>
      <c r="E140" s="16">
        <f t="shared" si="12"/>
        <v>0</v>
      </c>
      <c r="F140" s="11"/>
      <c r="G140" s="11">
        <f t="shared" si="13"/>
        <v>0</v>
      </c>
      <c r="H140" s="11">
        <f t="shared" si="16"/>
        <v>0</v>
      </c>
      <c r="I140" s="11">
        <f t="shared" si="14"/>
        <v>0</v>
      </c>
      <c r="J140" s="11">
        <f t="shared" si="17"/>
        <v>0</v>
      </c>
    </row>
    <row r="141" spans="4:10" s="1" customFormat="1" ht="14.25">
      <c r="D141" s="15">
        <f t="shared" si="15"/>
        <v>0</v>
      </c>
      <c r="E141" s="16">
        <f t="shared" si="12"/>
        <v>0</v>
      </c>
      <c r="F141" s="11"/>
      <c r="G141" s="11">
        <f t="shared" si="13"/>
        <v>0</v>
      </c>
      <c r="H141" s="11">
        <f t="shared" si="16"/>
        <v>0</v>
      </c>
      <c r="I141" s="11">
        <f t="shared" si="14"/>
        <v>0</v>
      </c>
      <c r="J141" s="11">
        <f t="shared" si="17"/>
        <v>0</v>
      </c>
    </row>
    <row r="142" spans="4:10" s="1" customFormat="1" ht="14.25">
      <c r="D142" s="15">
        <f t="shared" si="15"/>
        <v>0</v>
      </c>
      <c r="E142" s="16">
        <f t="shared" si="12"/>
        <v>0</v>
      </c>
      <c r="F142" s="11"/>
      <c r="G142" s="11">
        <f t="shared" si="13"/>
        <v>0</v>
      </c>
      <c r="H142" s="11">
        <f t="shared" si="16"/>
        <v>0</v>
      </c>
      <c r="I142" s="11">
        <f t="shared" si="14"/>
        <v>0</v>
      </c>
      <c r="J142" s="11">
        <f t="shared" si="17"/>
        <v>0</v>
      </c>
    </row>
    <row r="143" spans="4:10" s="1" customFormat="1" ht="14.25">
      <c r="D143" s="15">
        <f t="shared" si="15"/>
        <v>0</v>
      </c>
      <c r="E143" s="16">
        <f t="shared" si="12"/>
        <v>0</v>
      </c>
      <c r="F143" s="11"/>
      <c r="G143" s="11">
        <f t="shared" si="13"/>
        <v>0</v>
      </c>
      <c r="H143" s="11">
        <f t="shared" si="16"/>
        <v>0</v>
      </c>
      <c r="I143" s="11">
        <f t="shared" si="14"/>
        <v>0</v>
      </c>
      <c r="J143" s="11">
        <f t="shared" si="17"/>
        <v>0</v>
      </c>
    </row>
    <row r="144" spans="4:10" s="1" customFormat="1" ht="14.25">
      <c r="D144" s="15">
        <f t="shared" si="15"/>
        <v>0</v>
      </c>
      <c r="E144" s="16">
        <f t="shared" si="12"/>
        <v>0</v>
      </c>
      <c r="F144" s="11"/>
      <c r="G144" s="11">
        <f t="shared" si="13"/>
        <v>0</v>
      </c>
      <c r="H144" s="11">
        <f t="shared" si="16"/>
        <v>0</v>
      </c>
      <c r="I144" s="11">
        <f t="shared" si="14"/>
        <v>0</v>
      </c>
      <c r="J144" s="11">
        <f t="shared" si="17"/>
        <v>0</v>
      </c>
    </row>
    <row r="145" spans="4:10" s="1" customFormat="1" ht="14.25">
      <c r="D145" s="15">
        <f t="shared" si="15"/>
        <v>0</v>
      </c>
      <c r="E145" s="16">
        <f t="shared" si="12"/>
        <v>0</v>
      </c>
      <c r="F145" s="11"/>
      <c r="G145" s="11">
        <f t="shared" si="13"/>
        <v>0</v>
      </c>
      <c r="H145" s="11">
        <f t="shared" si="16"/>
        <v>0</v>
      </c>
      <c r="I145" s="11">
        <f t="shared" si="14"/>
        <v>0</v>
      </c>
      <c r="J145" s="11">
        <f t="shared" si="17"/>
        <v>0</v>
      </c>
    </row>
    <row r="146" spans="4:10" s="1" customFormat="1" ht="14.25">
      <c r="D146" s="15">
        <f t="shared" si="15"/>
        <v>0</v>
      </c>
      <c r="E146" s="16">
        <f t="shared" si="12"/>
        <v>0</v>
      </c>
      <c r="F146" s="11"/>
      <c r="G146" s="11">
        <f t="shared" si="13"/>
        <v>0</v>
      </c>
      <c r="H146" s="11">
        <f t="shared" si="16"/>
        <v>0</v>
      </c>
      <c r="I146" s="11">
        <f t="shared" si="14"/>
        <v>0</v>
      </c>
      <c r="J146" s="11">
        <f t="shared" si="17"/>
        <v>0</v>
      </c>
    </row>
    <row r="147" spans="4:10" s="1" customFormat="1" ht="14.25">
      <c r="D147" s="15">
        <f t="shared" si="15"/>
        <v>0</v>
      </c>
      <c r="E147" s="16">
        <f t="shared" si="12"/>
        <v>0</v>
      </c>
      <c r="F147" s="11"/>
      <c r="G147" s="11">
        <f t="shared" si="13"/>
        <v>0</v>
      </c>
      <c r="H147" s="11">
        <f t="shared" si="16"/>
        <v>0</v>
      </c>
      <c r="I147" s="11">
        <f t="shared" si="14"/>
        <v>0</v>
      </c>
      <c r="J147" s="11">
        <f t="shared" si="17"/>
        <v>0</v>
      </c>
    </row>
    <row r="148" spans="4:10" s="1" customFormat="1" ht="14.25">
      <c r="D148" s="15">
        <f t="shared" si="15"/>
        <v>0</v>
      </c>
      <c r="E148" s="16">
        <f t="shared" si="12"/>
        <v>0</v>
      </c>
      <c r="F148" s="11"/>
      <c r="G148" s="11">
        <f t="shared" si="13"/>
        <v>0</v>
      </c>
      <c r="H148" s="11">
        <f t="shared" si="16"/>
        <v>0</v>
      </c>
      <c r="I148" s="11">
        <f t="shared" si="14"/>
        <v>0</v>
      </c>
      <c r="J148" s="11">
        <f t="shared" si="17"/>
        <v>0</v>
      </c>
    </row>
    <row r="149" spans="4:10" s="1" customFormat="1" ht="14.25">
      <c r="D149" s="15">
        <f t="shared" si="15"/>
        <v>0</v>
      </c>
      <c r="E149" s="16">
        <f t="shared" si="12"/>
        <v>0</v>
      </c>
      <c r="F149" s="11"/>
      <c r="G149" s="11">
        <f t="shared" si="13"/>
        <v>0</v>
      </c>
      <c r="H149" s="11">
        <f t="shared" si="16"/>
        <v>0</v>
      </c>
      <c r="I149" s="11">
        <f t="shared" si="14"/>
        <v>0</v>
      </c>
      <c r="J149" s="11">
        <f t="shared" si="17"/>
        <v>0</v>
      </c>
    </row>
    <row r="150" spans="4:10" s="1" customFormat="1" ht="14.25">
      <c r="D150" s="15">
        <f t="shared" si="15"/>
        <v>0</v>
      </c>
      <c r="E150" s="16">
        <f t="shared" si="12"/>
        <v>0</v>
      </c>
      <c r="F150" s="26">
        <f>IF(D150=0,0,$B$12*0.22%+J150*0.3%)</f>
        <v>0</v>
      </c>
      <c r="G150" s="11">
        <f t="shared" si="13"/>
        <v>0</v>
      </c>
      <c r="H150" s="11">
        <f t="shared" si="16"/>
        <v>0</v>
      </c>
      <c r="I150" s="11">
        <f t="shared" si="14"/>
        <v>0</v>
      </c>
      <c r="J150" s="11">
        <f t="shared" si="17"/>
        <v>0</v>
      </c>
    </row>
    <row r="151" spans="4:10" s="1" customFormat="1" ht="14.25">
      <c r="D151" s="15">
        <f t="shared" si="15"/>
        <v>0</v>
      </c>
      <c r="E151" s="16">
        <f t="shared" si="12"/>
        <v>0</v>
      </c>
      <c r="F151" s="11"/>
      <c r="G151" s="11">
        <f t="shared" si="13"/>
        <v>0</v>
      </c>
      <c r="H151" s="11">
        <f t="shared" si="16"/>
        <v>0</v>
      </c>
      <c r="I151" s="11">
        <f t="shared" si="14"/>
        <v>0</v>
      </c>
      <c r="J151" s="11">
        <f t="shared" si="17"/>
        <v>0</v>
      </c>
    </row>
    <row r="152" spans="4:10" s="1" customFormat="1" ht="14.25">
      <c r="D152" s="15">
        <f t="shared" si="15"/>
        <v>0</v>
      </c>
      <c r="E152" s="16">
        <f t="shared" si="12"/>
        <v>0</v>
      </c>
      <c r="F152" s="11"/>
      <c r="G152" s="11">
        <f t="shared" si="13"/>
        <v>0</v>
      </c>
      <c r="H152" s="11">
        <f t="shared" si="16"/>
        <v>0</v>
      </c>
      <c r="I152" s="11">
        <f t="shared" si="14"/>
        <v>0</v>
      </c>
      <c r="J152" s="11">
        <f t="shared" si="17"/>
        <v>0</v>
      </c>
    </row>
    <row r="153" spans="4:10" s="1" customFormat="1" ht="14.25">
      <c r="D153" s="15">
        <f t="shared" si="15"/>
        <v>0</v>
      </c>
      <c r="E153" s="16">
        <f t="shared" si="12"/>
        <v>0</v>
      </c>
      <c r="F153" s="11"/>
      <c r="G153" s="11">
        <f t="shared" si="13"/>
        <v>0</v>
      </c>
      <c r="H153" s="11">
        <f t="shared" si="16"/>
        <v>0</v>
      </c>
      <c r="I153" s="11">
        <f t="shared" si="14"/>
        <v>0</v>
      </c>
      <c r="J153" s="11">
        <f t="shared" si="17"/>
        <v>0</v>
      </c>
    </row>
    <row r="154" spans="4:10" s="1" customFormat="1" ht="14.25">
      <c r="D154" s="15">
        <f t="shared" si="15"/>
        <v>0</v>
      </c>
      <c r="E154" s="16">
        <f t="shared" si="12"/>
        <v>0</v>
      </c>
      <c r="F154" s="11"/>
      <c r="G154" s="11">
        <f t="shared" si="13"/>
        <v>0</v>
      </c>
      <c r="H154" s="11">
        <f t="shared" si="16"/>
        <v>0</v>
      </c>
      <c r="I154" s="11">
        <f t="shared" si="14"/>
        <v>0</v>
      </c>
      <c r="J154" s="11">
        <f t="shared" si="17"/>
        <v>0</v>
      </c>
    </row>
    <row r="155" spans="4:10" s="1" customFormat="1" ht="14.25">
      <c r="D155" s="15">
        <f t="shared" si="15"/>
        <v>0</v>
      </c>
      <c r="E155" s="16">
        <f t="shared" si="12"/>
        <v>0</v>
      </c>
      <c r="F155" s="11"/>
      <c r="G155" s="11">
        <f t="shared" si="13"/>
        <v>0</v>
      </c>
      <c r="H155" s="11">
        <f t="shared" si="16"/>
        <v>0</v>
      </c>
      <c r="I155" s="11">
        <f t="shared" si="14"/>
        <v>0</v>
      </c>
      <c r="J155" s="11">
        <f t="shared" si="17"/>
        <v>0</v>
      </c>
    </row>
    <row r="156" spans="4:10" s="1" customFormat="1" ht="14.25">
      <c r="D156" s="15">
        <f t="shared" si="15"/>
        <v>0</v>
      </c>
      <c r="E156" s="16">
        <f t="shared" si="12"/>
        <v>0</v>
      </c>
      <c r="F156" s="11"/>
      <c r="G156" s="11">
        <f t="shared" si="13"/>
        <v>0</v>
      </c>
      <c r="H156" s="11">
        <f t="shared" si="16"/>
        <v>0</v>
      </c>
      <c r="I156" s="11">
        <f t="shared" si="14"/>
        <v>0</v>
      </c>
      <c r="J156" s="11">
        <f t="shared" si="17"/>
        <v>0</v>
      </c>
    </row>
    <row r="157" spans="4:10" s="1" customFormat="1" ht="14.25">
      <c r="D157" s="15">
        <f t="shared" si="15"/>
        <v>0</v>
      </c>
      <c r="E157" s="16">
        <f t="shared" si="12"/>
        <v>0</v>
      </c>
      <c r="F157" s="11"/>
      <c r="G157" s="11">
        <f t="shared" si="13"/>
        <v>0</v>
      </c>
      <c r="H157" s="11">
        <f t="shared" si="16"/>
        <v>0</v>
      </c>
      <c r="I157" s="11">
        <f t="shared" si="14"/>
        <v>0</v>
      </c>
      <c r="J157" s="11">
        <f t="shared" si="17"/>
        <v>0</v>
      </c>
    </row>
    <row r="158" spans="4:10" s="1" customFormat="1" ht="14.25">
      <c r="D158" s="15">
        <f t="shared" si="15"/>
        <v>0</v>
      </c>
      <c r="E158" s="16">
        <f t="shared" si="12"/>
        <v>0</v>
      </c>
      <c r="F158" s="11"/>
      <c r="G158" s="11">
        <f t="shared" si="13"/>
        <v>0</v>
      </c>
      <c r="H158" s="11">
        <f t="shared" si="16"/>
        <v>0</v>
      </c>
      <c r="I158" s="11">
        <f t="shared" si="14"/>
        <v>0</v>
      </c>
      <c r="J158" s="11">
        <f t="shared" si="17"/>
        <v>0</v>
      </c>
    </row>
    <row r="159" spans="4:10" s="1" customFormat="1" ht="14.25">
      <c r="D159" s="15">
        <f t="shared" si="15"/>
        <v>0</v>
      </c>
      <c r="E159" s="16">
        <f t="shared" si="12"/>
        <v>0</v>
      </c>
      <c r="F159" s="11"/>
      <c r="G159" s="11">
        <f t="shared" si="13"/>
        <v>0</v>
      </c>
      <c r="H159" s="11">
        <f t="shared" si="16"/>
        <v>0</v>
      </c>
      <c r="I159" s="11">
        <f t="shared" si="14"/>
        <v>0</v>
      </c>
      <c r="J159" s="11">
        <f t="shared" si="17"/>
        <v>0</v>
      </c>
    </row>
    <row r="160" spans="4:10" s="1" customFormat="1" ht="14.25">
      <c r="D160" s="15">
        <f t="shared" si="15"/>
        <v>0</v>
      </c>
      <c r="E160" s="16">
        <f t="shared" si="12"/>
        <v>0</v>
      </c>
      <c r="F160" s="11"/>
      <c r="G160" s="11">
        <f t="shared" si="13"/>
        <v>0</v>
      </c>
      <c r="H160" s="11">
        <f t="shared" si="16"/>
        <v>0</v>
      </c>
      <c r="I160" s="11">
        <f t="shared" si="14"/>
        <v>0</v>
      </c>
      <c r="J160" s="11">
        <f t="shared" si="17"/>
        <v>0</v>
      </c>
    </row>
    <row r="161" spans="4:10" s="1" customFormat="1" ht="14.25">
      <c r="D161" s="15">
        <f t="shared" si="15"/>
        <v>0</v>
      </c>
      <c r="E161" s="16">
        <f t="shared" si="12"/>
        <v>0</v>
      </c>
      <c r="F161" s="11"/>
      <c r="G161" s="11">
        <f t="shared" si="13"/>
        <v>0</v>
      </c>
      <c r="H161" s="11">
        <f t="shared" si="16"/>
        <v>0</v>
      </c>
      <c r="I161" s="11">
        <f t="shared" si="14"/>
        <v>0</v>
      </c>
      <c r="J161" s="11">
        <f t="shared" si="17"/>
        <v>0</v>
      </c>
    </row>
    <row r="162" spans="4:10" s="1" customFormat="1" ht="14.25">
      <c r="D162" s="15">
        <f t="shared" si="15"/>
        <v>0</v>
      </c>
      <c r="E162" s="16">
        <f t="shared" si="12"/>
        <v>0</v>
      </c>
      <c r="F162" s="26">
        <f>IF(D162=0,0,$B$12*0.22%+J162*0.3%)</f>
        <v>0</v>
      </c>
      <c r="G162" s="11">
        <f t="shared" si="13"/>
        <v>0</v>
      </c>
      <c r="H162" s="11">
        <f t="shared" si="16"/>
        <v>0</v>
      </c>
      <c r="I162" s="11">
        <f t="shared" si="14"/>
        <v>0</v>
      </c>
      <c r="J162" s="11">
        <f t="shared" si="17"/>
        <v>0</v>
      </c>
    </row>
    <row r="163" spans="4:10" s="1" customFormat="1" ht="14.25">
      <c r="D163" s="15">
        <f t="shared" si="15"/>
        <v>0</v>
      </c>
      <c r="E163" s="16">
        <f t="shared" si="12"/>
        <v>0</v>
      </c>
      <c r="F163" s="11"/>
      <c r="G163" s="11">
        <f t="shared" si="13"/>
        <v>0</v>
      </c>
      <c r="H163" s="11">
        <f t="shared" si="16"/>
        <v>0</v>
      </c>
      <c r="I163" s="11">
        <f t="shared" si="14"/>
        <v>0</v>
      </c>
      <c r="J163" s="11">
        <f t="shared" si="17"/>
        <v>0</v>
      </c>
    </row>
    <row r="164" spans="4:10" s="1" customFormat="1" ht="14.25">
      <c r="D164" s="15">
        <f t="shared" si="15"/>
        <v>0</v>
      </c>
      <c r="E164" s="16">
        <f t="shared" si="12"/>
        <v>0</v>
      </c>
      <c r="F164" s="11"/>
      <c r="G164" s="11">
        <f t="shared" si="13"/>
        <v>0</v>
      </c>
      <c r="H164" s="11">
        <f t="shared" si="16"/>
        <v>0</v>
      </c>
      <c r="I164" s="11">
        <f t="shared" si="14"/>
        <v>0</v>
      </c>
      <c r="J164" s="11">
        <f t="shared" si="17"/>
        <v>0</v>
      </c>
    </row>
    <row r="165" spans="4:10" s="1" customFormat="1" ht="14.25">
      <c r="D165" s="15">
        <f t="shared" si="15"/>
        <v>0</v>
      </c>
      <c r="E165" s="16">
        <f t="shared" si="12"/>
        <v>0</v>
      </c>
      <c r="F165" s="11"/>
      <c r="G165" s="11">
        <f t="shared" si="13"/>
        <v>0</v>
      </c>
      <c r="H165" s="11">
        <f t="shared" si="16"/>
        <v>0</v>
      </c>
      <c r="I165" s="11">
        <f t="shared" si="14"/>
        <v>0</v>
      </c>
      <c r="J165" s="11">
        <f t="shared" si="17"/>
        <v>0</v>
      </c>
    </row>
    <row r="166" spans="4:10" s="1" customFormat="1" ht="14.25">
      <c r="D166" s="15">
        <f t="shared" si="15"/>
        <v>0</v>
      </c>
      <c r="E166" s="16">
        <f t="shared" si="12"/>
        <v>0</v>
      </c>
      <c r="F166" s="11"/>
      <c r="G166" s="11">
        <f t="shared" si="13"/>
        <v>0</v>
      </c>
      <c r="H166" s="11">
        <f t="shared" si="16"/>
        <v>0</v>
      </c>
      <c r="I166" s="11">
        <f t="shared" si="14"/>
        <v>0</v>
      </c>
      <c r="J166" s="11">
        <f t="shared" si="17"/>
        <v>0</v>
      </c>
    </row>
    <row r="167" spans="4:10" s="1" customFormat="1" ht="14.25">
      <c r="D167" s="15">
        <f t="shared" si="15"/>
        <v>0</v>
      </c>
      <c r="E167" s="16">
        <f t="shared" si="12"/>
        <v>0</v>
      </c>
      <c r="F167" s="11"/>
      <c r="G167" s="11">
        <f t="shared" si="13"/>
        <v>0</v>
      </c>
      <c r="H167" s="11">
        <f t="shared" si="16"/>
        <v>0</v>
      </c>
      <c r="I167" s="11">
        <f t="shared" si="14"/>
        <v>0</v>
      </c>
      <c r="J167" s="11">
        <f t="shared" si="17"/>
        <v>0</v>
      </c>
    </row>
    <row r="168" spans="4:10" s="1" customFormat="1" ht="14.25">
      <c r="D168" s="15">
        <f t="shared" si="15"/>
        <v>0</v>
      </c>
      <c r="E168" s="16">
        <f t="shared" si="12"/>
        <v>0</v>
      </c>
      <c r="F168" s="11"/>
      <c r="G168" s="11">
        <f t="shared" si="13"/>
        <v>0</v>
      </c>
      <c r="H168" s="11">
        <f t="shared" si="16"/>
        <v>0</v>
      </c>
      <c r="I168" s="11">
        <f t="shared" si="14"/>
        <v>0</v>
      </c>
      <c r="J168" s="11">
        <f t="shared" si="17"/>
        <v>0</v>
      </c>
    </row>
    <row r="169" spans="4:10" s="1" customFormat="1" ht="14.25">
      <c r="D169" s="15">
        <f t="shared" si="15"/>
        <v>0</v>
      </c>
      <c r="E169" s="16">
        <f t="shared" si="12"/>
        <v>0</v>
      </c>
      <c r="F169" s="11"/>
      <c r="G169" s="11">
        <f t="shared" si="13"/>
        <v>0</v>
      </c>
      <c r="H169" s="11">
        <f t="shared" si="16"/>
        <v>0</v>
      </c>
      <c r="I169" s="11">
        <f t="shared" si="14"/>
        <v>0</v>
      </c>
      <c r="J169" s="11">
        <f t="shared" si="17"/>
        <v>0</v>
      </c>
    </row>
    <row r="170" spans="4:10" s="1" customFormat="1" ht="14.25">
      <c r="D170" s="15">
        <f t="shared" si="15"/>
        <v>0</v>
      </c>
      <c r="E170" s="16">
        <f t="shared" si="12"/>
        <v>0</v>
      </c>
      <c r="F170" s="11"/>
      <c r="G170" s="11">
        <f t="shared" si="13"/>
        <v>0</v>
      </c>
      <c r="H170" s="11">
        <f t="shared" si="16"/>
        <v>0</v>
      </c>
      <c r="I170" s="11">
        <f t="shared" si="14"/>
        <v>0</v>
      </c>
      <c r="J170" s="11">
        <f t="shared" si="17"/>
        <v>0</v>
      </c>
    </row>
    <row r="171" spans="4:10" s="1" customFormat="1" ht="14.25">
      <c r="D171" s="15">
        <f t="shared" si="15"/>
        <v>0</v>
      </c>
      <c r="E171" s="16">
        <f t="shared" si="12"/>
        <v>0</v>
      </c>
      <c r="F171" s="11"/>
      <c r="G171" s="11">
        <f t="shared" si="13"/>
        <v>0</v>
      </c>
      <c r="H171" s="11">
        <f t="shared" si="16"/>
        <v>0</v>
      </c>
      <c r="I171" s="11">
        <f t="shared" si="14"/>
        <v>0</v>
      </c>
      <c r="J171" s="11">
        <f t="shared" si="17"/>
        <v>0</v>
      </c>
    </row>
    <row r="172" spans="4:10" s="1" customFormat="1" ht="14.25">
      <c r="D172" s="15">
        <f t="shared" si="15"/>
        <v>0</v>
      </c>
      <c r="E172" s="16">
        <f t="shared" si="12"/>
        <v>0</v>
      </c>
      <c r="F172" s="11"/>
      <c r="G172" s="11">
        <f t="shared" si="13"/>
        <v>0</v>
      </c>
      <c r="H172" s="11">
        <f t="shared" si="16"/>
        <v>0</v>
      </c>
      <c r="I172" s="11">
        <f t="shared" si="14"/>
        <v>0</v>
      </c>
      <c r="J172" s="11">
        <f t="shared" si="17"/>
        <v>0</v>
      </c>
    </row>
    <row r="173" spans="4:10" s="1" customFormat="1" ht="14.25">
      <c r="D173" s="15">
        <f t="shared" si="15"/>
        <v>0</v>
      </c>
      <c r="E173" s="16">
        <f t="shared" si="12"/>
        <v>0</v>
      </c>
      <c r="F173" s="11"/>
      <c r="G173" s="11">
        <f t="shared" si="13"/>
        <v>0</v>
      </c>
      <c r="H173" s="11">
        <f t="shared" si="16"/>
        <v>0</v>
      </c>
      <c r="I173" s="11">
        <f t="shared" si="14"/>
        <v>0</v>
      </c>
      <c r="J173" s="11">
        <f t="shared" si="17"/>
        <v>0</v>
      </c>
    </row>
    <row r="174" spans="4:10" s="1" customFormat="1" ht="14.25">
      <c r="D174" s="15">
        <f t="shared" si="15"/>
        <v>0</v>
      </c>
      <c r="E174" s="16">
        <f t="shared" si="12"/>
        <v>0</v>
      </c>
      <c r="F174" s="26">
        <f>IF(D174=0,0,$B$12*0.22%+J174*0.3%)</f>
        <v>0</v>
      </c>
      <c r="G174" s="11">
        <f t="shared" si="13"/>
        <v>0</v>
      </c>
      <c r="H174" s="11">
        <f t="shared" si="16"/>
        <v>0</v>
      </c>
      <c r="I174" s="11">
        <f t="shared" si="14"/>
        <v>0</v>
      </c>
      <c r="J174" s="11">
        <f t="shared" si="17"/>
        <v>0</v>
      </c>
    </row>
    <row r="175" spans="4:10" s="1" customFormat="1" ht="14.25">
      <c r="D175" s="15">
        <f t="shared" si="15"/>
        <v>0</v>
      </c>
      <c r="E175" s="16">
        <f t="shared" si="12"/>
        <v>0</v>
      </c>
      <c r="F175" s="11"/>
      <c r="G175" s="11">
        <f t="shared" si="13"/>
        <v>0</v>
      </c>
      <c r="H175" s="11">
        <f t="shared" si="16"/>
        <v>0</v>
      </c>
      <c r="I175" s="11">
        <f t="shared" si="14"/>
        <v>0</v>
      </c>
      <c r="J175" s="11">
        <f t="shared" si="17"/>
        <v>0</v>
      </c>
    </row>
    <row r="176" spans="4:10" s="1" customFormat="1" ht="14.25">
      <c r="D176" s="15">
        <f t="shared" si="15"/>
        <v>0</v>
      </c>
      <c r="E176" s="16">
        <f t="shared" si="12"/>
        <v>0</v>
      </c>
      <c r="F176" s="11"/>
      <c r="G176" s="11">
        <f t="shared" si="13"/>
        <v>0</v>
      </c>
      <c r="H176" s="11">
        <f t="shared" si="16"/>
        <v>0</v>
      </c>
      <c r="I176" s="11">
        <f t="shared" si="14"/>
        <v>0</v>
      </c>
      <c r="J176" s="11">
        <f t="shared" si="17"/>
        <v>0</v>
      </c>
    </row>
    <row r="177" spans="4:10" s="1" customFormat="1" ht="14.25">
      <c r="D177" s="15">
        <f t="shared" si="15"/>
        <v>0</v>
      </c>
      <c r="E177" s="16">
        <f t="shared" si="12"/>
        <v>0</v>
      </c>
      <c r="F177" s="11"/>
      <c r="G177" s="11">
        <f t="shared" si="13"/>
        <v>0</v>
      </c>
      <c r="H177" s="11">
        <f t="shared" si="16"/>
        <v>0</v>
      </c>
      <c r="I177" s="11">
        <f t="shared" si="14"/>
        <v>0</v>
      </c>
      <c r="J177" s="11">
        <f t="shared" si="17"/>
        <v>0</v>
      </c>
    </row>
    <row r="178" spans="4:10" s="1" customFormat="1" ht="14.25">
      <c r="D178" s="15">
        <f t="shared" si="15"/>
        <v>0</v>
      </c>
      <c r="E178" s="16">
        <f t="shared" si="12"/>
        <v>0</v>
      </c>
      <c r="F178" s="11"/>
      <c r="G178" s="11">
        <f t="shared" si="13"/>
        <v>0</v>
      </c>
      <c r="H178" s="11">
        <f t="shared" si="16"/>
        <v>0</v>
      </c>
      <c r="I178" s="11">
        <f t="shared" si="14"/>
        <v>0</v>
      </c>
      <c r="J178" s="11">
        <f t="shared" si="17"/>
        <v>0</v>
      </c>
    </row>
    <row r="179" spans="4:10" s="1" customFormat="1" ht="14.25">
      <c r="D179" s="15">
        <f t="shared" si="15"/>
        <v>0</v>
      </c>
      <c r="E179" s="16">
        <f t="shared" si="12"/>
        <v>0</v>
      </c>
      <c r="F179" s="11"/>
      <c r="G179" s="11">
        <f t="shared" si="13"/>
        <v>0</v>
      </c>
      <c r="H179" s="11">
        <f t="shared" si="16"/>
        <v>0</v>
      </c>
      <c r="I179" s="11">
        <f t="shared" si="14"/>
        <v>0</v>
      </c>
      <c r="J179" s="11">
        <f t="shared" si="17"/>
        <v>0</v>
      </c>
    </row>
    <row r="180" spans="4:10" s="1" customFormat="1" ht="14.25">
      <c r="D180" s="15">
        <f t="shared" si="15"/>
        <v>0</v>
      </c>
      <c r="E180" s="16">
        <f t="shared" si="12"/>
        <v>0</v>
      </c>
      <c r="F180" s="11"/>
      <c r="G180" s="11">
        <f t="shared" si="13"/>
        <v>0</v>
      </c>
      <c r="H180" s="11">
        <f t="shared" si="16"/>
        <v>0</v>
      </c>
      <c r="I180" s="11">
        <f t="shared" si="14"/>
        <v>0</v>
      </c>
      <c r="J180" s="11">
        <f t="shared" si="17"/>
        <v>0</v>
      </c>
    </row>
    <row r="181" spans="4:10" s="1" customFormat="1" ht="14.25">
      <c r="D181" s="15">
        <f t="shared" si="15"/>
        <v>0</v>
      </c>
      <c r="E181" s="16">
        <f t="shared" si="12"/>
        <v>0</v>
      </c>
      <c r="F181" s="11"/>
      <c r="G181" s="11">
        <f t="shared" si="13"/>
        <v>0</v>
      </c>
      <c r="H181" s="11">
        <f t="shared" si="16"/>
        <v>0</v>
      </c>
      <c r="I181" s="11">
        <f t="shared" si="14"/>
        <v>0</v>
      </c>
      <c r="J181" s="11">
        <f t="shared" si="17"/>
        <v>0</v>
      </c>
    </row>
    <row r="182" spans="4:10" s="1" customFormat="1" ht="14.25">
      <c r="D182" s="15">
        <f t="shared" si="15"/>
        <v>0</v>
      </c>
      <c r="E182" s="16">
        <f t="shared" si="12"/>
        <v>0</v>
      </c>
      <c r="F182" s="11"/>
      <c r="G182" s="11">
        <f t="shared" si="13"/>
        <v>0</v>
      </c>
      <c r="H182" s="11">
        <f t="shared" si="16"/>
        <v>0</v>
      </c>
      <c r="I182" s="11">
        <f t="shared" si="14"/>
        <v>0</v>
      </c>
      <c r="J182" s="11">
        <f t="shared" si="17"/>
        <v>0</v>
      </c>
    </row>
    <row r="183" spans="4:10" s="1" customFormat="1" ht="14.25">
      <c r="D183" s="15">
        <f t="shared" si="15"/>
        <v>0</v>
      </c>
      <c r="E183" s="16">
        <f t="shared" si="12"/>
        <v>0</v>
      </c>
      <c r="F183" s="11"/>
      <c r="G183" s="11">
        <f t="shared" si="13"/>
        <v>0</v>
      </c>
      <c r="H183" s="11">
        <f t="shared" si="16"/>
        <v>0</v>
      </c>
      <c r="I183" s="11">
        <f t="shared" si="14"/>
        <v>0</v>
      </c>
      <c r="J183" s="11">
        <f t="shared" si="17"/>
        <v>0</v>
      </c>
    </row>
    <row r="184" spans="4:10" s="1" customFormat="1" ht="14.25">
      <c r="D184" s="15">
        <f t="shared" si="15"/>
        <v>0</v>
      </c>
      <c r="E184" s="16">
        <f t="shared" si="12"/>
        <v>0</v>
      </c>
      <c r="F184" s="11"/>
      <c r="G184" s="11">
        <f t="shared" si="13"/>
        <v>0</v>
      </c>
      <c r="H184" s="11">
        <f t="shared" si="16"/>
        <v>0</v>
      </c>
      <c r="I184" s="11">
        <f t="shared" si="14"/>
        <v>0</v>
      </c>
      <c r="J184" s="11">
        <f t="shared" si="17"/>
        <v>0</v>
      </c>
    </row>
    <row r="185" spans="4:10" s="1" customFormat="1" ht="14.25">
      <c r="D185" s="15">
        <f t="shared" si="15"/>
        <v>0</v>
      </c>
      <c r="E185" s="16">
        <f t="shared" si="12"/>
        <v>0</v>
      </c>
      <c r="F185" s="11"/>
      <c r="G185" s="11">
        <f t="shared" si="13"/>
        <v>0</v>
      </c>
      <c r="H185" s="11">
        <f t="shared" si="16"/>
        <v>0</v>
      </c>
      <c r="I185" s="11">
        <f t="shared" si="14"/>
        <v>0</v>
      </c>
      <c r="J185" s="11">
        <f t="shared" si="17"/>
        <v>0</v>
      </c>
    </row>
    <row r="186" spans="4:10" s="1" customFormat="1" ht="14.25">
      <c r="D186" s="15">
        <f t="shared" si="15"/>
        <v>0</v>
      </c>
      <c r="E186" s="16">
        <f t="shared" si="12"/>
        <v>0</v>
      </c>
      <c r="F186" s="26">
        <f>IF(D186=0,0,$B$12*0.22%+J186*0.3%)</f>
        <v>0</v>
      </c>
      <c r="G186" s="11">
        <f t="shared" si="13"/>
        <v>0</v>
      </c>
      <c r="H186" s="11">
        <f t="shared" si="16"/>
        <v>0</v>
      </c>
      <c r="I186" s="11">
        <f t="shared" si="14"/>
        <v>0</v>
      </c>
      <c r="J186" s="11">
        <f t="shared" si="17"/>
        <v>0</v>
      </c>
    </row>
    <row r="187" spans="4:10" s="1" customFormat="1" ht="14.25">
      <c r="D187" s="15">
        <f t="shared" si="15"/>
        <v>0</v>
      </c>
      <c r="E187" s="16">
        <f t="shared" si="12"/>
        <v>0</v>
      </c>
      <c r="F187" s="11"/>
      <c r="G187" s="11">
        <f t="shared" si="13"/>
        <v>0</v>
      </c>
      <c r="H187" s="11">
        <f t="shared" si="16"/>
        <v>0</v>
      </c>
      <c r="I187" s="11">
        <f t="shared" si="14"/>
        <v>0</v>
      </c>
      <c r="J187" s="11">
        <f t="shared" si="17"/>
        <v>0</v>
      </c>
    </row>
    <row r="188" spans="4:10" s="1" customFormat="1" ht="14.25">
      <c r="D188" s="15">
        <f t="shared" si="15"/>
        <v>0</v>
      </c>
      <c r="E188" s="16">
        <f t="shared" si="12"/>
        <v>0</v>
      </c>
      <c r="F188" s="11"/>
      <c r="G188" s="11">
        <f t="shared" si="13"/>
        <v>0</v>
      </c>
      <c r="H188" s="11">
        <f t="shared" si="16"/>
        <v>0</v>
      </c>
      <c r="I188" s="11">
        <f t="shared" si="14"/>
        <v>0</v>
      </c>
      <c r="J188" s="11">
        <f t="shared" si="17"/>
        <v>0</v>
      </c>
    </row>
    <row r="189" spans="4:10" s="1" customFormat="1" ht="14.25">
      <c r="D189" s="15">
        <f t="shared" si="15"/>
        <v>0</v>
      </c>
      <c r="E189" s="16">
        <f t="shared" si="12"/>
        <v>0</v>
      </c>
      <c r="F189" s="11"/>
      <c r="G189" s="11">
        <f t="shared" si="13"/>
        <v>0</v>
      </c>
      <c r="H189" s="11">
        <f t="shared" si="16"/>
        <v>0</v>
      </c>
      <c r="I189" s="11">
        <f t="shared" si="14"/>
        <v>0</v>
      </c>
      <c r="J189" s="11">
        <f t="shared" si="17"/>
        <v>0</v>
      </c>
    </row>
    <row r="190" spans="4:10" s="1" customFormat="1" ht="14.25">
      <c r="D190" s="15">
        <f t="shared" si="15"/>
        <v>0</v>
      </c>
      <c r="E190" s="16">
        <f t="shared" si="12"/>
        <v>0</v>
      </c>
      <c r="F190" s="11"/>
      <c r="G190" s="11">
        <f t="shared" si="13"/>
        <v>0</v>
      </c>
      <c r="H190" s="11">
        <f t="shared" si="16"/>
        <v>0</v>
      </c>
      <c r="I190" s="11">
        <f t="shared" si="14"/>
        <v>0</v>
      </c>
      <c r="J190" s="11">
        <f t="shared" si="17"/>
        <v>0</v>
      </c>
    </row>
    <row r="191" spans="4:10" s="1" customFormat="1" ht="14.25">
      <c r="D191" s="15">
        <f t="shared" si="15"/>
        <v>0</v>
      </c>
      <c r="E191" s="16">
        <f t="shared" si="12"/>
        <v>0</v>
      </c>
      <c r="F191" s="11"/>
      <c r="G191" s="11">
        <f t="shared" si="13"/>
        <v>0</v>
      </c>
      <c r="H191" s="11">
        <f t="shared" si="16"/>
        <v>0</v>
      </c>
      <c r="I191" s="11">
        <f t="shared" si="14"/>
        <v>0</v>
      </c>
      <c r="J191" s="11">
        <f t="shared" si="17"/>
        <v>0</v>
      </c>
    </row>
    <row r="192" spans="4:10" s="1" customFormat="1" ht="14.25">
      <c r="D192" s="15">
        <f t="shared" si="15"/>
        <v>0</v>
      </c>
      <c r="E192" s="16">
        <f t="shared" si="12"/>
        <v>0</v>
      </c>
      <c r="F192" s="11"/>
      <c r="G192" s="11">
        <f t="shared" si="13"/>
        <v>0</v>
      </c>
      <c r="H192" s="11">
        <f t="shared" si="16"/>
        <v>0</v>
      </c>
      <c r="I192" s="11">
        <f t="shared" si="14"/>
        <v>0</v>
      </c>
      <c r="J192" s="11">
        <f t="shared" si="17"/>
        <v>0</v>
      </c>
    </row>
    <row r="193" spans="4:10" s="1" customFormat="1" ht="14.25">
      <c r="D193" s="15">
        <f t="shared" si="15"/>
        <v>0</v>
      </c>
      <c r="E193" s="16">
        <f t="shared" si="12"/>
        <v>0</v>
      </c>
      <c r="F193" s="11"/>
      <c r="G193" s="11">
        <f t="shared" si="13"/>
        <v>0</v>
      </c>
      <c r="H193" s="11">
        <f t="shared" si="16"/>
        <v>0</v>
      </c>
      <c r="I193" s="11">
        <f t="shared" si="14"/>
        <v>0</v>
      </c>
      <c r="J193" s="11">
        <f t="shared" si="17"/>
        <v>0</v>
      </c>
    </row>
    <row r="194" spans="4:10" s="1" customFormat="1" ht="14.25">
      <c r="D194" s="15">
        <f t="shared" si="15"/>
        <v>0</v>
      </c>
      <c r="E194" s="16">
        <f t="shared" si="12"/>
        <v>0</v>
      </c>
      <c r="F194" s="11"/>
      <c r="G194" s="11">
        <f t="shared" si="13"/>
        <v>0</v>
      </c>
      <c r="H194" s="11">
        <f t="shared" si="16"/>
        <v>0</v>
      </c>
      <c r="I194" s="11">
        <f t="shared" si="14"/>
        <v>0</v>
      </c>
      <c r="J194" s="11">
        <f t="shared" si="17"/>
        <v>0</v>
      </c>
    </row>
    <row r="195" spans="4:10" s="1" customFormat="1" ht="14.25">
      <c r="D195" s="15">
        <f t="shared" si="15"/>
        <v>0</v>
      </c>
      <c r="E195" s="16">
        <f t="shared" si="12"/>
        <v>0</v>
      </c>
      <c r="F195" s="11"/>
      <c r="G195" s="11">
        <f t="shared" si="13"/>
        <v>0</v>
      </c>
      <c r="H195" s="11">
        <f t="shared" si="16"/>
        <v>0</v>
      </c>
      <c r="I195" s="11">
        <f t="shared" si="14"/>
        <v>0</v>
      </c>
      <c r="J195" s="11">
        <f t="shared" si="17"/>
        <v>0</v>
      </c>
    </row>
    <row r="196" spans="4:10" s="1" customFormat="1" ht="14.25">
      <c r="D196" s="15">
        <f t="shared" si="15"/>
        <v>0</v>
      </c>
      <c r="E196" s="16">
        <f t="shared" si="12"/>
        <v>0</v>
      </c>
      <c r="F196" s="11"/>
      <c r="G196" s="11">
        <f t="shared" si="13"/>
        <v>0</v>
      </c>
      <c r="H196" s="11">
        <f t="shared" si="16"/>
        <v>0</v>
      </c>
      <c r="I196" s="11">
        <f t="shared" si="14"/>
        <v>0</v>
      </c>
      <c r="J196" s="11">
        <f t="shared" si="17"/>
        <v>0</v>
      </c>
    </row>
    <row r="197" spans="4:10" s="1" customFormat="1" ht="14.25">
      <c r="D197" s="15">
        <f t="shared" si="15"/>
        <v>0</v>
      </c>
      <c r="E197" s="16">
        <f t="shared" si="12"/>
        <v>0</v>
      </c>
      <c r="F197" s="11"/>
      <c r="G197" s="11">
        <f t="shared" si="13"/>
        <v>0</v>
      </c>
      <c r="H197" s="11">
        <f t="shared" si="16"/>
        <v>0</v>
      </c>
      <c r="I197" s="11">
        <f t="shared" si="14"/>
        <v>0</v>
      </c>
      <c r="J197" s="11">
        <f t="shared" si="17"/>
        <v>0</v>
      </c>
    </row>
    <row r="198" spans="4:10" s="1" customFormat="1" ht="14.25">
      <c r="D198" s="15">
        <f t="shared" si="15"/>
        <v>0</v>
      </c>
      <c r="E198" s="16">
        <f t="shared" si="12"/>
        <v>0</v>
      </c>
      <c r="F198" s="26">
        <f>IF(D198=0,0,$B$12*0.22%+J198*0.3%)</f>
        <v>0</v>
      </c>
      <c r="G198" s="11">
        <f t="shared" si="13"/>
        <v>0</v>
      </c>
      <c r="H198" s="11">
        <f t="shared" si="16"/>
        <v>0</v>
      </c>
      <c r="I198" s="11">
        <f t="shared" si="14"/>
        <v>0</v>
      </c>
      <c r="J198" s="11">
        <f t="shared" si="17"/>
        <v>0</v>
      </c>
    </row>
    <row r="199" spans="4:10" s="1" customFormat="1" ht="14.25">
      <c r="D199" s="15">
        <f t="shared" si="15"/>
        <v>0</v>
      </c>
      <c r="E199" s="16">
        <f aca="true" t="shared" si="18" ref="E199:E246">IF(D199=0,0,DATE(YEAR(E198),(MONTH(E198)+1),DAY(E198)))</f>
        <v>0</v>
      </c>
      <c r="F199" s="11"/>
      <c r="G199" s="11">
        <f aca="true" t="shared" si="19" ref="G199:G246">IF(D199=0,0,$B$6/$B$8)</f>
        <v>0</v>
      </c>
      <c r="H199" s="11">
        <f t="shared" si="16"/>
        <v>0</v>
      </c>
      <c r="I199" s="11">
        <f aca="true" t="shared" si="20" ref="I199:I246">IF(D199=0,0,(G199+H199+F199))</f>
        <v>0</v>
      </c>
      <c r="J199" s="11">
        <f t="shared" si="17"/>
        <v>0</v>
      </c>
    </row>
    <row r="200" spans="4:10" s="1" customFormat="1" ht="14.25">
      <c r="D200" s="15">
        <f aca="true" t="shared" si="21" ref="D200:D246">IF(D199=0,0,IF($B$8-D199=0,0,(D199+1)))</f>
        <v>0</v>
      </c>
      <c r="E200" s="16">
        <f t="shared" si="18"/>
        <v>0</v>
      </c>
      <c r="F200" s="11"/>
      <c r="G200" s="11">
        <f t="shared" si="19"/>
        <v>0</v>
      </c>
      <c r="H200" s="11">
        <f aca="true" t="shared" si="22" ref="H200:H246">IF(D200=0,0,J199*$B$7*(E200-E199)/365)</f>
        <v>0</v>
      </c>
      <c r="I200" s="11">
        <f t="shared" si="20"/>
        <v>0</v>
      </c>
      <c r="J200" s="11">
        <f aca="true" t="shared" si="23" ref="J200:J245">IF(D200=0,0,J199-G200+0.000001)</f>
        <v>0</v>
      </c>
    </row>
    <row r="201" spans="4:10" s="1" customFormat="1" ht="14.25">
      <c r="D201" s="15">
        <f t="shared" si="21"/>
        <v>0</v>
      </c>
      <c r="E201" s="16">
        <f t="shared" si="18"/>
        <v>0</v>
      </c>
      <c r="F201" s="11"/>
      <c r="G201" s="11">
        <f t="shared" si="19"/>
        <v>0</v>
      </c>
      <c r="H201" s="11">
        <f t="shared" si="22"/>
        <v>0</v>
      </c>
      <c r="I201" s="11">
        <f t="shared" si="20"/>
        <v>0</v>
      </c>
      <c r="J201" s="11">
        <f t="shared" si="23"/>
        <v>0</v>
      </c>
    </row>
    <row r="202" spans="4:10" s="1" customFormat="1" ht="14.25">
      <c r="D202" s="15">
        <f t="shared" si="21"/>
        <v>0</v>
      </c>
      <c r="E202" s="16">
        <f t="shared" si="18"/>
        <v>0</v>
      </c>
      <c r="F202" s="11"/>
      <c r="G202" s="11">
        <f t="shared" si="19"/>
        <v>0</v>
      </c>
      <c r="H202" s="11">
        <f t="shared" si="22"/>
        <v>0</v>
      </c>
      <c r="I202" s="11">
        <f t="shared" si="20"/>
        <v>0</v>
      </c>
      <c r="J202" s="11">
        <f t="shared" si="23"/>
        <v>0</v>
      </c>
    </row>
    <row r="203" spans="4:10" s="1" customFormat="1" ht="14.25">
      <c r="D203" s="15">
        <f t="shared" si="21"/>
        <v>0</v>
      </c>
      <c r="E203" s="16">
        <f t="shared" si="18"/>
        <v>0</v>
      </c>
      <c r="F203" s="11"/>
      <c r="G203" s="11">
        <f t="shared" si="19"/>
        <v>0</v>
      </c>
      <c r="H203" s="11">
        <f t="shared" si="22"/>
        <v>0</v>
      </c>
      <c r="I203" s="11">
        <f t="shared" si="20"/>
        <v>0</v>
      </c>
      <c r="J203" s="11">
        <f t="shared" si="23"/>
        <v>0</v>
      </c>
    </row>
    <row r="204" spans="4:10" s="1" customFormat="1" ht="14.25">
      <c r="D204" s="15">
        <f t="shared" si="21"/>
        <v>0</v>
      </c>
      <c r="E204" s="16">
        <f t="shared" si="18"/>
        <v>0</v>
      </c>
      <c r="F204" s="11"/>
      <c r="G204" s="11">
        <f t="shared" si="19"/>
        <v>0</v>
      </c>
      <c r="H204" s="11">
        <f t="shared" si="22"/>
        <v>0</v>
      </c>
      <c r="I204" s="11">
        <f t="shared" si="20"/>
        <v>0</v>
      </c>
      <c r="J204" s="11">
        <f t="shared" si="23"/>
        <v>0</v>
      </c>
    </row>
    <row r="205" spans="4:10" s="1" customFormat="1" ht="14.25">
      <c r="D205" s="15">
        <f t="shared" si="21"/>
        <v>0</v>
      </c>
      <c r="E205" s="16">
        <f t="shared" si="18"/>
        <v>0</v>
      </c>
      <c r="F205" s="11"/>
      <c r="G205" s="11">
        <f t="shared" si="19"/>
        <v>0</v>
      </c>
      <c r="H205" s="11">
        <f t="shared" si="22"/>
        <v>0</v>
      </c>
      <c r="I205" s="11">
        <f t="shared" si="20"/>
        <v>0</v>
      </c>
      <c r="J205" s="11">
        <f t="shared" si="23"/>
        <v>0</v>
      </c>
    </row>
    <row r="206" spans="4:10" s="1" customFormat="1" ht="14.25">
      <c r="D206" s="15">
        <f t="shared" si="21"/>
        <v>0</v>
      </c>
      <c r="E206" s="16">
        <f t="shared" si="18"/>
        <v>0</v>
      </c>
      <c r="F206" s="11"/>
      <c r="G206" s="11">
        <f t="shared" si="19"/>
        <v>0</v>
      </c>
      <c r="H206" s="11">
        <f t="shared" si="22"/>
        <v>0</v>
      </c>
      <c r="I206" s="11">
        <f t="shared" si="20"/>
        <v>0</v>
      </c>
      <c r="J206" s="11">
        <f t="shared" si="23"/>
        <v>0</v>
      </c>
    </row>
    <row r="207" spans="4:10" s="1" customFormat="1" ht="14.25">
      <c r="D207" s="15">
        <f t="shared" si="21"/>
        <v>0</v>
      </c>
      <c r="E207" s="16">
        <f t="shared" si="18"/>
        <v>0</v>
      </c>
      <c r="F207" s="11"/>
      <c r="G207" s="11">
        <f t="shared" si="19"/>
        <v>0</v>
      </c>
      <c r="H207" s="11">
        <f t="shared" si="22"/>
        <v>0</v>
      </c>
      <c r="I207" s="11">
        <f t="shared" si="20"/>
        <v>0</v>
      </c>
      <c r="J207" s="11">
        <f t="shared" si="23"/>
        <v>0</v>
      </c>
    </row>
    <row r="208" spans="4:10" s="1" customFormat="1" ht="14.25">
      <c r="D208" s="15">
        <f t="shared" si="21"/>
        <v>0</v>
      </c>
      <c r="E208" s="16">
        <f t="shared" si="18"/>
        <v>0</v>
      </c>
      <c r="F208" s="11"/>
      <c r="G208" s="11">
        <f t="shared" si="19"/>
        <v>0</v>
      </c>
      <c r="H208" s="11">
        <f t="shared" si="22"/>
        <v>0</v>
      </c>
      <c r="I208" s="11">
        <f t="shared" si="20"/>
        <v>0</v>
      </c>
      <c r="J208" s="11">
        <f t="shared" si="23"/>
        <v>0</v>
      </c>
    </row>
    <row r="209" spans="4:10" s="1" customFormat="1" ht="14.25">
      <c r="D209" s="15">
        <f t="shared" si="21"/>
        <v>0</v>
      </c>
      <c r="E209" s="16">
        <f t="shared" si="18"/>
        <v>0</v>
      </c>
      <c r="F209" s="11"/>
      <c r="G209" s="11">
        <f t="shared" si="19"/>
        <v>0</v>
      </c>
      <c r="H209" s="11">
        <f t="shared" si="22"/>
        <v>0</v>
      </c>
      <c r="I209" s="11">
        <f t="shared" si="20"/>
        <v>0</v>
      </c>
      <c r="J209" s="11">
        <f t="shared" si="23"/>
        <v>0</v>
      </c>
    </row>
    <row r="210" spans="4:10" s="1" customFormat="1" ht="14.25">
      <c r="D210" s="15">
        <f t="shared" si="21"/>
        <v>0</v>
      </c>
      <c r="E210" s="16">
        <f t="shared" si="18"/>
        <v>0</v>
      </c>
      <c r="F210" s="26">
        <f>IF(D210=0,0,$B$12*0.22%+J210*0.3%)</f>
        <v>0</v>
      </c>
      <c r="G210" s="11">
        <f t="shared" si="19"/>
        <v>0</v>
      </c>
      <c r="H210" s="11">
        <f t="shared" si="22"/>
        <v>0</v>
      </c>
      <c r="I210" s="11">
        <f t="shared" si="20"/>
        <v>0</v>
      </c>
      <c r="J210" s="11">
        <f t="shared" si="23"/>
        <v>0</v>
      </c>
    </row>
    <row r="211" spans="4:10" s="1" customFormat="1" ht="14.25">
      <c r="D211" s="15">
        <f t="shared" si="21"/>
        <v>0</v>
      </c>
      <c r="E211" s="16">
        <f t="shared" si="18"/>
        <v>0</v>
      </c>
      <c r="F211" s="11"/>
      <c r="G211" s="11">
        <f t="shared" si="19"/>
        <v>0</v>
      </c>
      <c r="H211" s="11">
        <f t="shared" si="22"/>
        <v>0</v>
      </c>
      <c r="I211" s="11">
        <f t="shared" si="20"/>
        <v>0</v>
      </c>
      <c r="J211" s="11">
        <f t="shared" si="23"/>
        <v>0</v>
      </c>
    </row>
    <row r="212" spans="4:10" s="1" customFormat="1" ht="14.25">
      <c r="D212" s="15">
        <f t="shared" si="21"/>
        <v>0</v>
      </c>
      <c r="E212" s="16">
        <f t="shared" si="18"/>
        <v>0</v>
      </c>
      <c r="F212" s="11"/>
      <c r="G212" s="11">
        <f t="shared" si="19"/>
        <v>0</v>
      </c>
      <c r="H212" s="11">
        <f t="shared" si="22"/>
        <v>0</v>
      </c>
      <c r="I212" s="11">
        <f t="shared" si="20"/>
        <v>0</v>
      </c>
      <c r="J212" s="11">
        <f t="shared" si="23"/>
        <v>0</v>
      </c>
    </row>
    <row r="213" spans="4:10" s="1" customFormat="1" ht="14.25">
      <c r="D213" s="15">
        <f t="shared" si="21"/>
        <v>0</v>
      </c>
      <c r="E213" s="16">
        <f t="shared" si="18"/>
        <v>0</v>
      </c>
      <c r="F213" s="11"/>
      <c r="G213" s="11">
        <f t="shared" si="19"/>
        <v>0</v>
      </c>
      <c r="H213" s="11">
        <f t="shared" si="22"/>
        <v>0</v>
      </c>
      <c r="I213" s="11">
        <f t="shared" si="20"/>
        <v>0</v>
      </c>
      <c r="J213" s="11">
        <f t="shared" si="23"/>
        <v>0</v>
      </c>
    </row>
    <row r="214" spans="4:10" s="1" customFormat="1" ht="14.25">
      <c r="D214" s="15">
        <f t="shared" si="21"/>
        <v>0</v>
      </c>
      <c r="E214" s="16">
        <f t="shared" si="18"/>
        <v>0</v>
      </c>
      <c r="F214" s="11"/>
      <c r="G214" s="11">
        <f t="shared" si="19"/>
        <v>0</v>
      </c>
      <c r="H214" s="11">
        <f t="shared" si="22"/>
        <v>0</v>
      </c>
      <c r="I214" s="11">
        <f t="shared" si="20"/>
        <v>0</v>
      </c>
      <c r="J214" s="11">
        <f t="shared" si="23"/>
        <v>0</v>
      </c>
    </row>
    <row r="215" spans="4:10" s="1" customFormat="1" ht="14.25">
      <c r="D215" s="15">
        <f t="shared" si="21"/>
        <v>0</v>
      </c>
      <c r="E215" s="16">
        <f t="shared" si="18"/>
        <v>0</v>
      </c>
      <c r="F215" s="11"/>
      <c r="G215" s="11">
        <f t="shared" si="19"/>
        <v>0</v>
      </c>
      <c r="H215" s="11">
        <f t="shared" si="22"/>
        <v>0</v>
      </c>
      <c r="I215" s="11">
        <f t="shared" si="20"/>
        <v>0</v>
      </c>
      <c r="J215" s="11">
        <f t="shared" si="23"/>
        <v>0</v>
      </c>
    </row>
    <row r="216" spans="4:10" s="1" customFormat="1" ht="14.25">
      <c r="D216" s="15">
        <f t="shared" si="21"/>
        <v>0</v>
      </c>
      <c r="E216" s="16">
        <f t="shared" si="18"/>
        <v>0</v>
      </c>
      <c r="F216" s="11"/>
      <c r="G216" s="11">
        <f t="shared" si="19"/>
        <v>0</v>
      </c>
      <c r="H216" s="11">
        <f t="shared" si="22"/>
        <v>0</v>
      </c>
      <c r="I216" s="11">
        <f t="shared" si="20"/>
        <v>0</v>
      </c>
      <c r="J216" s="11">
        <f t="shared" si="23"/>
        <v>0</v>
      </c>
    </row>
    <row r="217" spans="4:10" s="1" customFormat="1" ht="14.25">
      <c r="D217" s="15">
        <f t="shared" si="21"/>
        <v>0</v>
      </c>
      <c r="E217" s="16">
        <f t="shared" si="18"/>
        <v>0</v>
      </c>
      <c r="F217" s="11"/>
      <c r="G217" s="11">
        <f t="shared" si="19"/>
        <v>0</v>
      </c>
      <c r="H217" s="11">
        <f t="shared" si="22"/>
        <v>0</v>
      </c>
      <c r="I217" s="11">
        <f t="shared" si="20"/>
        <v>0</v>
      </c>
      <c r="J217" s="11">
        <f t="shared" si="23"/>
        <v>0</v>
      </c>
    </row>
    <row r="218" spans="4:10" s="1" customFormat="1" ht="14.25">
      <c r="D218" s="15">
        <f t="shared" si="21"/>
        <v>0</v>
      </c>
      <c r="E218" s="16">
        <f t="shared" si="18"/>
        <v>0</v>
      </c>
      <c r="F218" s="11"/>
      <c r="G218" s="11">
        <f t="shared" si="19"/>
        <v>0</v>
      </c>
      <c r="H218" s="11">
        <f t="shared" si="22"/>
        <v>0</v>
      </c>
      <c r="I218" s="11">
        <f t="shared" si="20"/>
        <v>0</v>
      </c>
      <c r="J218" s="11">
        <f t="shared" si="23"/>
        <v>0</v>
      </c>
    </row>
    <row r="219" spans="4:10" s="1" customFormat="1" ht="14.25">
      <c r="D219" s="15">
        <f t="shared" si="21"/>
        <v>0</v>
      </c>
      <c r="E219" s="16">
        <f t="shared" si="18"/>
        <v>0</v>
      </c>
      <c r="F219" s="11"/>
      <c r="G219" s="11">
        <f t="shared" si="19"/>
        <v>0</v>
      </c>
      <c r="H219" s="11">
        <f t="shared" si="22"/>
        <v>0</v>
      </c>
      <c r="I219" s="11">
        <f t="shared" si="20"/>
        <v>0</v>
      </c>
      <c r="J219" s="11">
        <f t="shared" si="23"/>
        <v>0</v>
      </c>
    </row>
    <row r="220" spans="4:10" s="1" customFormat="1" ht="14.25">
      <c r="D220" s="15">
        <f t="shared" si="21"/>
        <v>0</v>
      </c>
      <c r="E220" s="16">
        <f t="shared" si="18"/>
        <v>0</v>
      </c>
      <c r="F220" s="11"/>
      <c r="G220" s="11">
        <f t="shared" si="19"/>
        <v>0</v>
      </c>
      <c r="H220" s="11">
        <f t="shared" si="22"/>
        <v>0</v>
      </c>
      <c r="I220" s="11">
        <f t="shared" si="20"/>
        <v>0</v>
      </c>
      <c r="J220" s="11">
        <f t="shared" si="23"/>
        <v>0</v>
      </c>
    </row>
    <row r="221" spans="4:10" s="1" customFormat="1" ht="14.25">
      <c r="D221" s="15">
        <f t="shared" si="21"/>
        <v>0</v>
      </c>
      <c r="E221" s="16">
        <f t="shared" si="18"/>
        <v>0</v>
      </c>
      <c r="F221" s="11"/>
      <c r="G221" s="11">
        <f t="shared" si="19"/>
        <v>0</v>
      </c>
      <c r="H221" s="11">
        <f t="shared" si="22"/>
        <v>0</v>
      </c>
      <c r="I221" s="11">
        <f t="shared" si="20"/>
        <v>0</v>
      </c>
      <c r="J221" s="11">
        <f t="shared" si="23"/>
        <v>0</v>
      </c>
    </row>
    <row r="222" spans="4:10" s="1" customFormat="1" ht="14.25">
      <c r="D222" s="15">
        <f t="shared" si="21"/>
        <v>0</v>
      </c>
      <c r="E222" s="16">
        <f t="shared" si="18"/>
        <v>0</v>
      </c>
      <c r="F222" s="26">
        <f>IF(D222=0,0,$B$12*0.22%+J222*0.3%)</f>
        <v>0</v>
      </c>
      <c r="G222" s="11">
        <f t="shared" si="19"/>
        <v>0</v>
      </c>
      <c r="H222" s="11">
        <f t="shared" si="22"/>
        <v>0</v>
      </c>
      <c r="I222" s="11">
        <f t="shared" si="20"/>
        <v>0</v>
      </c>
      <c r="J222" s="11">
        <f t="shared" si="23"/>
        <v>0</v>
      </c>
    </row>
    <row r="223" spans="4:10" s="1" customFormat="1" ht="14.25">
      <c r="D223" s="15">
        <f t="shared" si="21"/>
        <v>0</v>
      </c>
      <c r="E223" s="16">
        <f t="shared" si="18"/>
        <v>0</v>
      </c>
      <c r="F223" s="11"/>
      <c r="G223" s="11">
        <f t="shared" si="19"/>
        <v>0</v>
      </c>
      <c r="H223" s="11">
        <f t="shared" si="22"/>
        <v>0</v>
      </c>
      <c r="I223" s="11">
        <f t="shared" si="20"/>
        <v>0</v>
      </c>
      <c r="J223" s="11">
        <f t="shared" si="23"/>
        <v>0</v>
      </c>
    </row>
    <row r="224" spans="4:10" s="1" customFormat="1" ht="14.25">
      <c r="D224" s="15">
        <f t="shared" si="21"/>
        <v>0</v>
      </c>
      <c r="E224" s="16">
        <f t="shared" si="18"/>
        <v>0</v>
      </c>
      <c r="F224" s="11"/>
      <c r="G224" s="11">
        <f t="shared" si="19"/>
        <v>0</v>
      </c>
      <c r="H224" s="11">
        <f t="shared" si="22"/>
        <v>0</v>
      </c>
      <c r="I224" s="11">
        <f t="shared" si="20"/>
        <v>0</v>
      </c>
      <c r="J224" s="11">
        <f t="shared" si="23"/>
        <v>0</v>
      </c>
    </row>
    <row r="225" spans="4:10" s="1" customFormat="1" ht="14.25">
      <c r="D225" s="15">
        <f t="shared" si="21"/>
        <v>0</v>
      </c>
      <c r="E225" s="16">
        <f t="shared" si="18"/>
        <v>0</v>
      </c>
      <c r="F225" s="11"/>
      <c r="G225" s="11">
        <f t="shared" si="19"/>
        <v>0</v>
      </c>
      <c r="H225" s="11">
        <f t="shared" si="22"/>
        <v>0</v>
      </c>
      <c r="I225" s="11">
        <f t="shared" si="20"/>
        <v>0</v>
      </c>
      <c r="J225" s="11">
        <f t="shared" si="23"/>
        <v>0</v>
      </c>
    </row>
    <row r="226" spans="4:10" s="1" customFormat="1" ht="14.25">
      <c r="D226" s="15">
        <f t="shared" si="21"/>
        <v>0</v>
      </c>
      <c r="E226" s="16">
        <f t="shared" si="18"/>
        <v>0</v>
      </c>
      <c r="F226" s="11"/>
      <c r="G226" s="11">
        <f t="shared" si="19"/>
        <v>0</v>
      </c>
      <c r="H226" s="11">
        <f t="shared" si="22"/>
        <v>0</v>
      </c>
      <c r="I226" s="11">
        <f t="shared" si="20"/>
        <v>0</v>
      </c>
      <c r="J226" s="11">
        <f t="shared" si="23"/>
        <v>0</v>
      </c>
    </row>
    <row r="227" spans="4:10" s="1" customFormat="1" ht="14.25">
      <c r="D227" s="15">
        <f t="shared" si="21"/>
        <v>0</v>
      </c>
      <c r="E227" s="16">
        <f t="shared" si="18"/>
        <v>0</v>
      </c>
      <c r="F227" s="11"/>
      <c r="G227" s="11">
        <f t="shared" si="19"/>
        <v>0</v>
      </c>
      <c r="H227" s="11">
        <f t="shared" si="22"/>
        <v>0</v>
      </c>
      <c r="I227" s="11">
        <f t="shared" si="20"/>
        <v>0</v>
      </c>
      <c r="J227" s="11">
        <f t="shared" si="23"/>
        <v>0</v>
      </c>
    </row>
    <row r="228" spans="4:10" s="1" customFormat="1" ht="14.25">
      <c r="D228" s="15">
        <f t="shared" si="21"/>
        <v>0</v>
      </c>
      <c r="E228" s="16">
        <f t="shared" si="18"/>
        <v>0</v>
      </c>
      <c r="F228" s="11"/>
      <c r="G228" s="11">
        <f t="shared" si="19"/>
        <v>0</v>
      </c>
      <c r="H228" s="11">
        <f t="shared" si="22"/>
        <v>0</v>
      </c>
      <c r="I228" s="11">
        <f t="shared" si="20"/>
        <v>0</v>
      </c>
      <c r="J228" s="11">
        <f t="shared" si="23"/>
        <v>0</v>
      </c>
    </row>
    <row r="229" spans="4:10" s="1" customFormat="1" ht="14.25">
      <c r="D229" s="15">
        <f t="shared" si="21"/>
        <v>0</v>
      </c>
      <c r="E229" s="16">
        <f t="shared" si="18"/>
        <v>0</v>
      </c>
      <c r="F229" s="11"/>
      <c r="G229" s="11">
        <f t="shared" si="19"/>
        <v>0</v>
      </c>
      <c r="H229" s="11">
        <f t="shared" si="22"/>
        <v>0</v>
      </c>
      <c r="I229" s="11">
        <f t="shared" si="20"/>
        <v>0</v>
      </c>
      <c r="J229" s="11">
        <f t="shared" si="23"/>
        <v>0</v>
      </c>
    </row>
    <row r="230" spans="4:10" s="1" customFormat="1" ht="14.25">
      <c r="D230" s="15">
        <f t="shared" si="21"/>
        <v>0</v>
      </c>
      <c r="E230" s="16">
        <f t="shared" si="18"/>
        <v>0</v>
      </c>
      <c r="F230" s="11"/>
      <c r="G230" s="11">
        <f t="shared" si="19"/>
        <v>0</v>
      </c>
      <c r="H230" s="11">
        <f t="shared" si="22"/>
        <v>0</v>
      </c>
      <c r="I230" s="11">
        <f t="shared" si="20"/>
        <v>0</v>
      </c>
      <c r="J230" s="11">
        <f t="shared" si="23"/>
        <v>0</v>
      </c>
    </row>
    <row r="231" spans="4:10" s="1" customFormat="1" ht="14.25">
      <c r="D231" s="15">
        <f t="shared" si="21"/>
        <v>0</v>
      </c>
      <c r="E231" s="16">
        <f t="shared" si="18"/>
        <v>0</v>
      </c>
      <c r="F231" s="11"/>
      <c r="G231" s="11">
        <f t="shared" si="19"/>
        <v>0</v>
      </c>
      <c r="H231" s="11">
        <f t="shared" si="22"/>
        <v>0</v>
      </c>
      <c r="I231" s="11">
        <f t="shared" si="20"/>
        <v>0</v>
      </c>
      <c r="J231" s="11">
        <f t="shared" si="23"/>
        <v>0</v>
      </c>
    </row>
    <row r="232" spans="4:10" s="1" customFormat="1" ht="14.25">
      <c r="D232" s="15">
        <f t="shared" si="21"/>
        <v>0</v>
      </c>
      <c r="E232" s="16">
        <f t="shared" si="18"/>
        <v>0</v>
      </c>
      <c r="F232" s="11"/>
      <c r="G232" s="11">
        <f t="shared" si="19"/>
        <v>0</v>
      </c>
      <c r="H232" s="11">
        <f t="shared" si="22"/>
        <v>0</v>
      </c>
      <c r="I232" s="11">
        <f t="shared" si="20"/>
        <v>0</v>
      </c>
      <c r="J232" s="11">
        <f t="shared" si="23"/>
        <v>0</v>
      </c>
    </row>
    <row r="233" spans="4:10" s="1" customFormat="1" ht="14.25">
      <c r="D233" s="15">
        <f t="shared" si="21"/>
        <v>0</v>
      </c>
      <c r="E233" s="16">
        <f t="shared" si="18"/>
        <v>0</v>
      </c>
      <c r="F233" s="11"/>
      <c r="G233" s="11">
        <f t="shared" si="19"/>
        <v>0</v>
      </c>
      <c r="H233" s="11">
        <f t="shared" si="22"/>
        <v>0</v>
      </c>
      <c r="I233" s="11">
        <f t="shared" si="20"/>
        <v>0</v>
      </c>
      <c r="J233" s="11">
        <f t="shared" si="23"/>
        <v>0</v>
      </c>
    </row>
    <row r="234" spans="4:10" s="1" customFormat="1" ht="14.25">
      <c r="D234" s="15">
        <f t="shared" si="21"/>
        <v>0</v>
      </c>
      <c r="E234" s="16">
        <f t="shared" si="18"/>
        <v>0</v>
      </c>
      <c r="F234" s="26">
        <f>IF(D234=0,0,$B$12*0.22%+J234*0.3%)</f>
        <v>0</v>
      </c>
      <c r="G234" s="11">
        <f t="shared" si="19"/>
        <v>0</v>
      </c>
      <c r="H234" s="11">
        <f t="shared" si="22"/>
        <v>0</v>
      </c>
      <c r="I234" s="11">
        <f t="shared" si="20"/>
        <v>0</v>
      </c>
      <c r="J234" s="11">
        <f t="shared" si="23"/>
        <v>0</v>
      </c>
    </row>
    <row r="235" spans="4:10" s="1" customFormat="1" ht="14.25">
      <c r="D235" s="15">
        <f t="shared" si="21"/>
        <v>0</v>
      </c>
      <c r="E235" s="16">
        <f t="shared" si="18"/>
        <v>0</v>
      </c>
      <c r="F235" s="11"/>
      <c r="G235" s="11">
        <f t="shared" si="19"/>
        <v>0</v>
      </c>
      <c r="H235" s="11">
        <f t="shared" si="22"/>
        <v>0</v>
      </c>
      <c r="I235" s="11">
        <f t="shared" si="20"/>
        <v>0</v>
      </c>
      <c r="J235" s="11">
        <f t="shared" si="23"/>
        <v>0</v>
      </c>
    </row>
    <row r="236" spans="4:10" s="1" customFormat="1" ht="14.25">
      <c r="D236" s="15">
        <f t="shared" si="21"/>
        <v>0</v>
      </c>
      <c r="E236" s="16">
        <f t="shared" si="18"/>
        <v>0</v>
      </c>
      <c r="F236" s="11"/>
      <c r="G236" s="11">
        <f t="shared" si="19"/>
        <v>0</v>
      </c>
      <c r="H236" s="11">
        <f t="shared" si="22"/>
        <v>0</v>
      </c>
      <c r="I236" s="11">
        <f t="shared" si="20"/>
        <v>0</v>
      </c>
      <c r="J236" s="11">
        <f t="shared" si="23"/>
        <v>0</v>
      </c>
    </row>
    <row r="237" spans="4:10" s="1" customFormat="1" ht="14.25">
      <c r="D237" s="15">
        <f t="shared" si="21"/>
        <v>0</v>
      </c>
      <c r="E237" s="16">
        <f t="shared" si="18"/>
        <v>0</v>
      </c>
      <c r="F237" s="11"/>
      <c r="G237" s="11">
        <f t="shared" si="19"/>
        <v>0</v>
      </c>
      <c r="H237" s="11">
        <f t="shared" si="22"/>
        <v>0</v>
      </c>
      <c r="I237" s="11">
        <f t="shared" si="20"/>
        <v>0</v>
      </c>
      <c r="J237" s="11">
        <f t="shared" si="23"/>
        <v>0</v>
      </c>
    </row>
    <row r="238" spans="4:10" s="1" customFormat="1" ht="14.25">
      <c r="D238" s="15">
        <f t="shared" si="21"/>
        <v>0</v>
      </c>
      <c r="E238" s="16">
        <f t="shared" si="18"/>
        <v>0</v>
      </c>
      <c r="F238" s="11"/>
      <c r="G238" s="11">
        <f t="shared" si="19"/>
        <v>0</v>
      </c>
      <c r="H238" s="11">
        <f t="shared" si="22"/>
        <v>0</v>
      </c>
      <c r="I238" s="11">
        <f t="shared" si="20"/>
        <v>0</v>
      </c>
      <c r="J238" s="11">
        <f t="shared" si="23"/>
        <v>0</v>
      </c>
    </row>
    <row r="239" spans="4:10" s="1" customFormat="1" ht="14.25">
      <c r="D239" s="15">
        <f t="shared" si="21"/>
        <v>0</v>
      </c>
      <c r="E239" s="16">
        <f t="shared" si="18"/>
        <v>0</v>
      </c>
      <c r="F239" s="11"/>
      <c r="G239" s="11">
        <f t="shared" si="19"/>
        <v>0</v>
      </c>
      <c r="H239" s="11">
        <f t="shared" si="22"/>
        <v>0</v>
      </c>
      <c r="I239" s="11">
        <f t="shared" si="20"/>
        <v>0</v>
      </c>
      <c r="J239" s="11">
        <f t="shared" si="23"/>
        <v>0</v>
      </c>
    </row>
    <row r="240" spans="4:10" s="1" customFormat="1" ht="14.25">
      <c r="D240" s="15">
        <f t="shared" si="21"/>
        <v>0</v>
      </c>
      <c r="E240" s="16">
        <f t="shared" si="18"/>
        <v>0</v>
      </c>
      <c r="F240" s="11"/>
      <c r="G240" s="11">
        <f t="shared" si="19"/>
        <v>0</v>
      </c>
      <c r="H240" s="11">
        <f t="shared" si="22"/>
        <v>0</v>
      </c>
      <c r="I240" s="11">
        <f t="shared" si="20"/>
        <v>0</v>
      </c>
      <c r="J240" s="11">
        <f t="shared" si="23"/>
        <v>0</v>
      </c>
    </row>
    <row r="241" spans="4:10" s="1" customFormat="1" ht="14.25">
      <c r="D241" s="15">
        <f t="shared" si="21"/>
        <v>0</v>
      </c>
      <c r="E241" s="16">
        <f t="shared" si="18"/>
        <v>0</v>
      </c>
      <c r="F241" s="11"/>
      <c r="G241" s="11">
        <f t="shared" si="19"/>
        <v>0</v>
      </c>
      <c r="H241" s="11">
        <f t="shared" si="22"/>
        <v>0</v>
      </c>
      <c r="I241" s="11">
        <f t="shared" si="20"/>
        <v>0</v>
      </c>
      <c r="J241" s="11">
        <f t="shared" si="23"/>
        <v>0</v>
      </c>
    </row>
    <row r="242" spans="4:10" s="1" customFormat="1" ht="14.25">
      <c r="D242" s="15">
        <f t="shared" si="21"/>
        <v>0</v>
      </c>
      <c r="E242" s="16">
        <f t="shared" si="18"/>
        <v>0</v>
      </c>
      <c r="F242" s="11"/>
      <c r="G242" s="11">
        <f t="shared" si="19"/>
        <v>0</v>
      </c>
      <c r="H242" s="11">
        <f t="shared" si="22"/>
        <v>0</v>
      </c>
      <c r="I242" s="11">
        <f t="shared" si="20"/>
        <v>0</v>
      </c>
      <c r="J242" s="11">
        <f t="shared" si="23"/>
        <v>0</v>
      </c>
    </row>
    <row r="243" spans="4:10" s="1" customFormat="1" ht="14.25">
      <c r="D243" s="15">
        <f t="shared" si="21"/>
        <v>0</v>
      </c>
      <c r="E243" s="16">
        <f t="shared" si="18"/>
        <v>0</v>
      </c>
      <c r="F243" s="11"/>
      <c r="G243" s="11">
        <f t="shared" si="19"/>
        <v>0</v>
      </c>
      <c r="H243" s="11">
        <f t="shared" si="22"/>
        <v>0</v>
      </c>
      <c r="I243" s="11">
        <f t="shared" si="20"/>
        <v>0</v>
      </c>
      <c r="J243" s="11">
        <f t="shared" si="23"/>
        <v>0</v>
      </c>
    </row>
    <row r="244" spans="4:10" s="1" customFormat="1" ht="14.25">
      <c r="D244" s="15">
        <f t="shared" si="21"/>
        <v>0</v>
      </c>
      <c r="E244" s="16">
        <f t="shared" si="18"/>
        <v>0</v>
      </c>
      <c r="F244" s="11"/>
      <c r="G244" s="11">
        <f t="shared" si="19"/>
        <v>0</v>
      </c>
      <c r="H244" s="11">
        <f t="shared" si="22"/>
        <v>0</v>
      </c>
      <c r="I244" s="11">
        <f t="shared" si="20"/>
        <v>0</v>
      </c>
      <c r="J244" s="11">
        <f t="shared" si="23"/>
        <v>0</v>
      </c>
    </row>
    <row r="245" spans="4:10" s="1" customFormat="1" ht="14.25">
      <c r="D245" s="15">
        <f t="shared" si="21"/>
        <v>0</v>
      </c>
      <c r="E245" s="16">
        <f t="shared" si="18"/>
        <v>0</v>
      </c>
      <c r="F245" s="11"/>
      <c r="G245" s="11">
        <f t="shared" si="19"/>
        <v>0</v>
      </c>
      <c r="H245" s="11">
        <f t="shared" si="22"/>
        <v>0</v>
      </c>
      <c r="I245" s="11">
        <f t="shared" si="20"/>
        <v>0</v>
      </c>
      <c r="J245" s="11">
        <f t="shared" si="23"/>
        <v>0</v>
      </c>
    </row>
    <row r="246" spans="4:10" s="1" customFormat="1" ht="14.25">
      <c r="D246" s="15">
        <f t="shared" si="21"/>
        <v>0</v>
      </c>
      <c r="E246" s="16">
        <f t="shared" si="18"/>
        <v>0</v>
      </c>
      <c r="F246" s="26">
        <f>IF(D246=0,0,$B$12*0.22%+J246*0.3%)</f>
        <v>0</v>
      </c>
      <c r="G246" s="11">
        <f t="shared" si="19"/>
        <v>0</v>
      </c>
      <c r="H246" s="11">
        <f t="shared" si="22"/>
        <v>0</v>
      </c>
      <c r="I246" s="11">
        <f t="shared" si="20"/>
        <v>0</v>
      </c>
      <c r="J246" s="44">
        <f>IF(D246=0,0,J245-G246)</f>
        <v>0</v>
      </c>
    </row>
    <row r="247" spans="4:10" s="1" customFormat="1" ht="14.25">
      <c r="D247" s="3"/>
      <c r="E247" s="29"/>
      <c r="F247" s="3"/>
      <c r="G247" s="19"/>
      <c r="H247" s="19"/>
      <c r="I247" s="19"/>
      <c r="J247" s="19"/>
    </row>
    <row r="248" spans="4:10" s="1" customFormat="1" ht="14.25">
      <c r="D248" s="3"/>
      <c r="F248" s="3"/>
      <c r="G248" s="3"/>
      <c r="H248" s="3"/>
      <c r="I248" s="3"/>
      <c r="J248" s="30"/>
    </row>
  </sheetData>
  <sheetProtection password="CC0D" sheet="1"/>
  <mergeCells count="5">
    <mergeCell ref="A1:J1"/>
    <mergeCell ref="A2:J2"/>
    <mergeCell ref="A5:B5"/>
    <mergeCell ref="A25:A29"/>
    <mergeCell ref="B25:B29"/>
  </mergeCells>
  <conditionalFormatting sqref="F6:J246">
    <cfRule type="cellIs" priority="5" dxfId="12" operator="notEqual">
      <formula>0</formula>
    </cfRule>
    <cfRule type="cellIs" priority="6" dxfId="13" operator="equal">
      <formula>0</formula>
    </cfRule>
  </conditionalFormatting>
  <conditionalFormatting sqref="D7:D246">
    <cfRule type="cellIs" priority="3" dxfId="12" operator="notEqual">
      <formula>0</formula>
    </cfRule>
    <cfRule type="cellIs" priority="4" dxfId="13" operator="equal">
      <formula>0</formula>
    </cfRule>
  </conditionalFormatting>
  <conditionalFormatting sqref="E6:E246">
    <cfRule type="cellIs" priority="1" dxfId="14" operator="notEqual">
      <formula>0</formula>
    </cfRule>
    <cfRule type="cellIs" priority="2" dxfId="13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ArmSwissBank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HaykMk</dc:creator>
  <cp:keywords/>
  <dc:description/>
  <cp:lastModifiedBy>HaykMk</cp:lastModifiedBy>
  <dcterms:created xsi:type="dcterms:W3CDTF">2012-08-27T08:26:47Z</dcterms:created>
  <dcterms:modified xsi:type="dcterms:W3CDTF">2012-12-17T10:46:40Z</dcterms:modified>
  <cp:category/>
  <cp:version/>
  <cp:contentType/>
  <cp:contentStatus/>
</cp:coreProperties>
</file>